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tabRatio="330" activeTab="0"/>
  </bookViews>
  <sheets>
    <sheet name="последно 3.2" sheetId="1" r:id="rId1"/>
  </sheets>
  <definedNames>
    <definedName name="_xlnm.Print_Area" localSheetId="0">'последно 3.2'!$A$1:$D$105</definedName>
  </definedNames>
  <calcPr fullCalcOnLoad="1"/>
</workbook>
</file>

<file path=xl/sharedStrings.xml><?xml version="1.0" encoding="utf-8"?>
<sst xmlns="http://schemas.openxmlformats.org/spreadsheetml/2006/main" count="187" uniqueCount="40">
  <si>
    <t>№</t>
  </si>
  <si>
    <t>количество</t>
  </si>
  <si>
    <t>врата портална</t>
  </si>
  <si>
    <t>подова к-ция шелтър</t>
  </si>
  <si>
    <t>бр</t>
  </si>
  <si>
    <t>вх. врата сграда</t>
  </si>
  <si>
    <t>мер. ед.</t>
  </si>
  <si>
    <t>бетонни настилки</t>
  </si>
  <si>
    <t>м2</t>
  </si>
  <si>
    <t>вид СМР</t>
  </si>
  <si>
    <t>уплътняване ръчно с трамбовка на земни почви на пластове по 10 см.</t>
  </si>
  <si>
    <t>уплътняване ръчно с трамбовка на чакъл с фракция 0-60 мм. на пластове по 10 см.</t>
  </si>
  <si>
    <t>м3</t>
  </si>
  <si>
    <t>отстраняване на земни почви машинно с дебелина на пласта до 20 см.</t>
  </si>
  <si>
    <t>КАМЕНАР</t>
  </si>
  <si>
    <t>ФИЧОЗА</t>
  </si>
  <si>
    <t>БЕЛОСЛАВ 2</t>
  </si>
  <si>
    <t>огради</t>
  </si>
  <si>
    <r>
      <t>изкоп за ями 0,3-2,0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и дълбочина до 2 м. ръчно в земни почви</t>
    </r>
  </si>
  <si>
    <t>ТРАКАТА</t>
  </si>
  <si>
    <t>кг</t>
  </si>
  <si>
    <t>монтаж на доставени стоманени рамки с телена мрежа от оградни елементи</t>
  </si>
  <si>
    <t>монтаж на стоманени врати</t>
  </si>
  <si>
    <t>т</t>
  </si>
  <si>
    <t>натоварване на земни почви, транспортиране до сметище, вкл. такса сметище</t>
  </si>
  <si>
    <t>МАНИПОЛАЦИОНЕН ПОСТ (МП) 2</t>
  </si>
  <si>
    <t>МП 3</t>
  </si>
  <si>
    <t>МП 2</t>
  </si>
  <si>
    <t xml:space="preserve">изработка и монтаж на метална скара от кутиеобразен профил 120/60/5 </t>
  </si>
  <si>
    <t>доставка и полагане на чакъл с фракция 0-60 мм.</t>
  </si>
  <si>
    <t>доставка на колона комплект с планка и тапа - поцинкована 50х50 h=2,00 м.</t>
  </si>
  <si>
    <t>доставка на оградно пано поцинковано 2500 х 2000 мм. 50х150 мм. Ф4.3 усилено</t>
  </si>
  <si>
    <t>доставка на врата портална от оградно пано поцинковано 2500 х 2000 мм. 50х150 мм. Ф4.3 усилено</t>
  </si>
  <si>
    <t>доставка на врата входна метална плътна (вкл. нов патрон) 100/200 см</t>
  </si>
  <si>
    <t xml:space="preserve">изработка на метална скара от кутиеобразен профил 120/60/5 </t>
  </si>
  <si>
    <t>доставка и полагане на полиетиленово фолио</t>
  </si>
  <si>
    <t>доставка и полагане на армиран бетон 15 см. (скара ф10 с око 20/20см., C16/20)</t>
  </si>
  <si>
    <t>направа на кофраж и декофраж за настилка</t>
  </si>
  <si>
    <t xml:space="preserve">Количествена сметка за дейностите по Обособена позиция № 2  </t>
  </si>
  <si>
    <t>ПРИЛОЖЕНИЕ 2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</si>
</sst>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_-* #,##0\ _л_в_-;\-* #,##0\ _л_в_-;_-* &quot;-&quot;??\ _л_в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\л\в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70">
      <selection activeCell="F8" sqref="F8"/>
    </sheetView>
  </sheetViews>
  <sheetFormatPr defaultColWidth="9.140625" defaultRowHeight="15"/>
  <cols>
    <col min="1" max="1" width="3.28125" style="5" bestFit="1" customWidth="1"/>
    <col min="2" max="2" width="89.28125" style="10" bestFit="1" customWidth="1"/>
    <col min="3" max="3" width="8.8515625" style="6" bestFit="1" customWidth="1"/>
    <col min="4" max="4" width="13.140625" style="10" bestFit="1" customWidth="1"/>
    <col min="5" max="5" width="12.7109375" style="9" bestFit="1" customWidth="1"/>
    <col min="6" max="6" width="10.140625" style="10" bestFit="1" customWidth="1"/>
    <col min="7" max="16384" width="9.140625" style="10" customWidth="1"/>
  </cols>
  <sheetData>
    <row r="1" spans="1:4" ht="15.75">
      <c r="A1" s="16" t="s">
        <v>38</v>
      </c>
      <c r="B1" s="16"/>
      <c r="C1" s="16"/>
      <c r="D1" s="16"/>
    </row>
    <row r="2" spans="1:4" ht="15.75">
      <c r="A2" s="15" t="s">
        <v>39</v>
      </c>
      <c r="B2" s="15"/>
      <c r="C2" s="15"/>
      <c r="D2" s="15"/>
    </row>
    <row r="3" spans="1:4" s="5" customFormat="1" ht="15.75">
      <c r="A3" s="1" t="s">
        <v>0</v>
      </c>
      <c r="B3" s="1" t="s">
        <v>9</v>
      </c>
      <c r="C3" s="1" t="s">
        <v>6</v>
      </c>
      <c r="D3" s="1" t="s">
        <v>1</v>
      </c>
    </row>
    <row r="4" spans="1:5" s="6" customFormat="1" ht="15.75">
      <c r="A4" s="14" t="s">
        <v>7</v>
      </c>
      <c r="B4" s="14"/>
      <c r="C4" s="14"/>
      <c r="D4" s="14"/>
      <c r="E4" s="5"/>
    </row>
    <row r="5" spans="1:4" ht="15.75">
      <c r="A5" s="13" t="s">
        <v>14</v>
      </c>
      <c r="B5" s="13"/>
      <c r="C5" s="13"/>
      <c r="D5" s="13"/>
    </row>
    <row r="6" spans="1:4" ht="15.75">
      <c r="A6" s="1">
        <v>1</v>
      </c>
      <c r="B6" s="4" t="s">
        <v>13</v>
      </c>
      <c r="C6" s="7" t="s">
        <v>8</v>
      </c>
      <c r="D6" s="3">
        <v>140</v>
      </c>
    </row>
    <row r="7" spans="1:4" ht="15.75">
      <c r="A7" s="1">
        <f>SUM(A6+1)</f>
        <v>2</v>
      </c>
      <c r="B7" s="4" t="s">
        <v>24</v>
      </c>
      <c r="C7" s="7" t="s">
        <v>12</v>
      </c>
      <c r="D7" s="4">
        <f>SUM(D6*0.2)</f>
        <v>28</v>
      </c>
    </row>
    <row r="8" spans="1:4" ht="15.75">
      <c r="A8" s="1">
        <f aca="true" t="shared" si="0" ref="A8:A13">SUM(A7+1)</f>
        <v>3</v>
      </c>
      <c r="B8" s="4" t="s">
        <v>10</v>
      </c>
      <c r="C8" s="7" t="s">
        <v>8</v>
      </c>
      <c r="D8" s="3">
        <v>140</v>
      </c>
    </row>
    <row r="9" spans="1:4" ht="15.75">
      <c r="A9" s="1">
        <f t="shared" si="0"/>
        <v>4</v>
      </c>
      <c r="B9" s="4" t="s">
        <v>29</v>
      </c>
      <c r="C9" s="7" t="s">
        <v>12</v>
      </c>
      <c r="D9" s="8">
        <f>SUM(D6*0.2)</f>
        <v>28</v>
      </c>
    </row>
    <row r="10" spans="1:4" ht="15.75">
      <c r="A10" s="1">
        <f t="shared" si="0"/>
        <v>5</v>
      </c>
      <c r="B10" s="4" t="s">
        <v>11</v>
      </c>
      <c r="C10" s="7" t="s">
        <v>12</v>
      </c>
      <c r="D10" s="8">
        <f>SUM(D6*0.1)</f>
        <v>14</v>
      </c>
    </row>
    <row r="11" spans="1:4" ht="15.75">
      <c r="A11" s="1">
        <f t="shared" si="0"/>
        <v>6</v>
      </c>
      <c r="B11" s="4" t="s">
        <v>35</v>
      </c>
      <c r="C11" s="7" t="s">
        <v>8</v>
      </c>
      <c r="D11" s="8">
        <f>SUM(D6)</f>
        <v>140</v>
      </c>
    </row>
    <row r="12" spans="1:4" ht="15.75">
      <c r="A12" s="1">
        <f t="shared" si="0"/>
        <v>7</v>
      </c>
      <c r="B12" s="4" t="s">
        <v>36</v>
      </c>
      <c r="C12" s="7" t="s">
        <v>12</v>
      </c>
      <c r="D12" s="8">
        <f>SUM(D6*0.15)</f>
        <v>21</v>
      </c>
    </row>
    <row r="13" spans="1:4" ht="15.75">
      <c r="A13" s="1">
        <f t="shared" si="0"/>
        <v>8</v>
      </c>
      <c r="B13" s="4" t="s">
        <v>37</v>
      </c>
      <c r="C13" s="7" t="s">
        <v>8</v>
      </c>
      <c r="D13" s="8">
        <f>(65.7-13.7)*0.2</f>
        <v>10.4</v>
      </c>
    </row>
    <row r="14" spans="1:12" s="9" customFormat="1" ht="15.75">
      <c r="A14" s="13" t="s">
        <v>25</v>
      </c>
      <c r="B14" s="13"/>
      <c r="C14" s="13"/>
      <c r="D14" s="13"/>
      <c r="F14" s="10"/>
      <c r="G14" s="10"/>
      <c r="H14" s="10"/>
      <c r="I14" s="10"/>
      <c r="J14" s="10"/>
      <c r="K14" s="10"/>
      <c r="L14" s="10"/>
    </row>
    <row r="15" spans="1:12" s="9" customFormat="1" ht="15.75">
      <c r="A15" s="1">
        <v>1</v>
      </c>
      <c r="B15" s="4" t="s">
        <v>13</v>
      </c>
      <c r="C15" s="7" t="s">
        <v>8</v>
      </c>
      <c r="D15" s="3">
        <v>75</v>
      </c>
      <c r="F15" s="10"/>
      <c r="G15" s="10"/>
      <c r="H15" s="10"/>
      <c r="I15" s="10"/>
      <c r="J15" s="10"/>
      <c r="K15" s="10"/>
      <c r="L15" s="10"/>
    </row>
    <row r="16" spans="1:12" s="9" customFormat="1" ht="15.75">
      <c r="A16" s="1">
        <f>SUM(A15+1)</f>
        <v>2</v>
      </c>
      <c r="B16" s="4" t="s">
        <v>24</v>
      </c>
      <c r="C16" s="7" t="s">
        <v>12</v>
      </c>
      <c r="D16" s="4">
        <f>SUM(D15*0.2)</f>
        <v>15</v>
      </c>
      <c r="F16" s="10"/>
      <c r="G16" s="10"/>
      <c r="H16" s="10"/>
      <c r="I16" s="10"/>
      <c r="J16" s="10"/>
      <c r="K16" s="10"/>
      <c r="L16" s="10"/>
    </row>
    <row r="17" spans="1:12" s="9" customFormat="1" ht="15.75">
      <c r="A17" s="1">
        <f aca="true" t="shared" si="1" ref="A17:A22">SUM(A16+1)</f>
        <v>3</v>
      </c>
      <c r="B17" s="4" t="s">
        <v>10</v>
      </c>
      <c r="C17" s="7" t="s">
        <v>8</v>
      </c>
      <c r="D17" s="8">
        <v>75</v>
      </c>
      <c r="F17" s="10"/>
      <c r="G17" s="10"/>
      <c r="H17" s="10"/>
      <c r="I17" s="10"/>
      <c r="J17" s="10"/>
      <c r="K17" s="10"/>
      <c r="L17" s="10"/>
    </row>
    <row r="18" spans="1:12" s="9" customFormat="1" ht="15.75">
      <c r="A18" s="1">
        <f t="shared" si="1"/>
        <v>4</v>
      </c>
      <c r="B18" s="4" t="s">
        <v>29</v>
      </c>
      <c r="C18" s="7" t="s">
        <v>12</v>
      </c>
      <c r="D18" s="8">
        <f>SUM(D15*0.2)</f>
        <v>15</v>
      </c>
      <c r="F18" s="10"/>
      <c r="G18" s="10"/>
      <c r="H18" s="10"/>
      <c r="I18" s="10"/>
      <c r="J18" s="10"/>
      <c r="K18" s="10"/>
      <c r="L18" s="10"/>
    </row>
    <row r="19" spans="1:12" s="9" customFormat="1" ht="15.75">
      <c r="A19" s="1">
        <f t="shared" si="1"/>
        <v>5</v>
      </c>
      <c r="B19" s="4" t="s">
        <v>11</v>
      </c>
      <c r="C19" s="7" t="s">
        <v>12</v>
      </c>
      <c r="D19" s="8">
        <f>SUM(D15*0.1)</f>
        <v>7.5</v>
      </c>
      <c r="F19" s="10"/>
      <c r="G19" s="10"/>
      <c r="H19" s="10"/>
      <c r="I19" s="10"/>
      <c r="J19" s="10"/>
      <c r="K19" s="10"/>
      <c r="L19" s="10"/>
    </row>
    <row r="20" spans="1:12" s="9" customFormat="1" ht="15.75">
      <c r="A20" s="1">
        <f t="shared" si="1"/>
        <v>6</v>
      </c>
      <c r="B20" s="4" t="s">
        <v>35</v>
      </c>
      <c r="C20" s="7" t="s">
        <v>8</v>
      </c>
      <c r="D20" s="8">
        <f>SUM(D15)</f>
        <v>75</v>
      </c>
      <c r="F20" s="10"/>
      <c r="G20" s="10"/>
      <c r="H20" s="10"/>
      <c r="I20" s="10"/>
      <c r="J20" s="10"/>
      <c r="K20" s="10"/>
      <c r="L20" s="10"/>
    </row>
    <row r="21" spans="1:12" s="9" customFormat="1" ht="15.75">
      <c r="A21" s="1">
        <f t="shared" si="1"/>
        <v>7</v>
      </c>
      <c r="B21" s="4" t="s">
        <v>36</v>
      </c>
      <c r="C21" s="7" t="s">
        <v>12</v>
      </c>
      <c r="D21" s="8">
        <f>SUM(D15*0.15)</f>
        <v>11.25</v>
      </c>
      <c r="F21" s="10"/>
      <c r="G21" s="10"/>
      <c r="H21" s="10"/>
      <c r="I21" s="10"/>
      <c r="J21" s="10"/>
      <c r="K21" s="10"/>
      <c r="L21" s="10"/>
    </row>
    <row r="22" spans="1:12" s="9" customFormat="1" ht="15.75">
      <c r="A22" s="1">
        <f t="shared" si="1"/>
        <v>8</v>
      </c>
      <c r="B22" s="4" t="s">
        <v>37</v>
      </c>
      <c r="C22" s="7" t="s">
        <v>8</v>
      </c>
      <c r="D22" s="8">
        <f>96*0.2</f>
        <v>19.200000000000003</v>
      </c>
      <c r="F22" s="10"/>
      <c r="G22" s="10"/>
      <c r="H22" s="10"/>
      <c r="I22" s="10"/>
      <c r="J22" s="10"/>
      <c r="K22" s="10"/>
      <c r="L22" s="10"/>
    </row>
    <row r="23" spans="1:12" s="9" customFormat="1" ht="15.75">
      <c r="A23" s="13" t="s">
        <v>26</v>
      </c>
      <c r="B23" s="13"/>
      <c r="C23" s="13"/>
      <c r="D23" s="13"/>
      <c r="F23" s="10"/>
      <c r="G23" s="10"/>
      <c r="H23" s="10"/>
      <c r="I23" s="10"/>
      <c r="J23" s="10"/>
      <c r="K23" s="10"/>
      <c r="L23" s="10"/>
    </row>
    <row r="24" spans="1:12" s="9" customFormat="1" ht="15.75">
      <c r="A24" s="1">
        <v>1</v>
      </c>
      <c r="B24" s="4" t="s">
        <v>13</v>
      </c>
      <c r="C24" s="7" t="s">
        <v>8</v>
      </c>
      <c r="D24" s="3">
        <v>90</v>
      </c>
      <c r="F24" s="10"/>
      <c r="G24" s="10"/>
      <c r="H24" s="10"/>
      <c r="I24" s="10"/>
      <c r="J24" s="10"/>
      <c r="K24" s="10"/>
      <c r="L24" s="10"/>
    </row>
    <row r="25" spans="1:12" s="9" customFormat="1" ht="15.75">
      <c r="A25" s="1">
        <f>SUM(A24+1)</f>
        <v>2</v>
      </c>
      <c r="B25" s="4" t="s">
        <v>24</v>
      </c>
      <c r="C25" s="7" t="s">
        <v>12</v>
      </c>
      <c r="D25" s="4">
        <f>SUM(D24*0.2)</f>
        <v>18</v>
      </c>
      <c r="F25" s="10"/>
      <c r="G25" s="10"/>
      <c r="H25" s="10"/>
      <c r="I25" s="10"/>
      <c r="J25" s="10"/>
      <c r="K25" s="10"/>
      <c r="L25" s="10"/>
    </row>
    <row r="26" spans="1:12" s="9" customFormat="1" ht="15.75">
      <c r="A26" s="1">
        <f aca="true" t="shared" si="2" ref="A26:A31">SUM(A25+1)</f>
        <v>3</v>
      </c>
      <c r="B26" s="4" t="s">
        <v>10</v>
      </c>
      <c r="C26" s="7" t="s">
        <v>8</v>
      </c>
      <c r="D26" s="8">
        <v>90</v>
      </c>
      <c r="F26" s="10"/>
      <c r="G26" s="10"/>
      <c r="H26" s="10"/>
      <c r="I26" s="10"/>
      <c r="J26" s="10"/>
      <c r="K26" s="10"/>
      <c r="L26" s="10"/>
    </row>
    <row r="27" spans="1:12" s="9" customFormat="1" ht="15.75">
      <c r="A27" s="1">
        <f t="shared" si="2"/>
        <v>4</v>
      </c>
      <c r="B27" s="4" t="s">
        <v>29</v>
      </c>
      <c r="C27" s="7" t="s">
        <v>12</v>
      </c>
      <c r="D27" s="8">
        <f>SUM(D24*0.2)</f>
        <v>18</v>
      </c>
      <c r="E27" s="12"/>
      <c r="F27" s="10"/>
      <c r="G27" s="10"/>
      <c r="H27" s="10"/>
      <c r="I27" s="10"/>
      <c r="J27" s="10"/>
      <c r="K27" s="10"/>
      <c r="L27" s="10"/>
    </row>
    <row r="28" spans="1:12" s="9" customFormat="1" ht="15.75">
      <c r="A28" s="1">
        <f t="shared" si="2"/>
        <v>5</v>
      </c>
      <c r="B28" s="4" t="s">
        <v>11</v>
      </c>
      <c r="C28" s="7" t="s">
        <v>12</v>
      </c>
      <c r="D28" s="8">
        <f>SUM(D24*0.1)</f>
        <v>9</v>
      </c>
      <c r="E28" s="12"/>
      <c r="F28" s="10"/>
      <c r="G28" s="10"/>
      <c r="H28" s="10"/>
      <c r="I28" s="10"/>
      <c r="J28" s="10"/>
      <c r="K28" s="10"/>
      <c r="L28" s="10"/>
    </row>
    <row r="29" spans="1:12" s="9" customFormat="1" ht="15.75">
      <c r="A29" s="1">
        <f t="shared" si="2"/>
        <v>6</v>
      </c>
      <c r="B29" s="4" t="s">
        <v>35</v>
      </c>
      <c r="C29" s="7" t="s">
        <v>8</v>
      </c>
      <c r="D29" s="8">
        <f>SUM(D24)</f>
        <v>90</v>
      </c>
      <c r="F29" s="10"/>
      <c r="G29" s="10"/>
      <c r="H29" s="10"/>
      <c r="I29" s="10"/>
      <c r="J29" s="10"/>
      <c r="K29" s="10"/>
      <c r="L29" s="10"/>
    </row>
    <row r="30" spans="1:12" s="9" customFormat="1" ht="15.75">
      <c r="A30" s="1">
        <f t="shared" si="2"/>
        <v>7</v>
      </c>
      <c r="B30" s="4" t="s">
        <v>36</v>
      </c>
      <c r="C30" s="7" t="s">
        <v>12</v>
      </c>
      <c r="D30" s="8">
        <f>SUM(D24*0.15)</f>
        <v>13.5</v>
      </c>
      <c r="F30" s="10"/>
      <c r="G30" s="10"/>
      <c r="H30" s="10"/>
      <c r="I30" s="10"/>
      <c r="J30" s="10"/>
      <c r="K30" s="10"/>
      <c r="L30" s="10"/>
    </row>
    <row r="31" spans="1:12" s="9" customFormat="1" ht="15.75">
      <c r="A31" s="1">
        <f t="shared" si="2"/>
        <v>8</v>
      </c>
      <c r="B31" s="4" t="s">
        <v>37</v>
      </c>
      <c r="C31" s="7" t="s">
        <v>8</v>
      </c>
      <c r="D31" s="8">
        <f>72*0.2</f>
        <v>14.4</v>
      </c>
      <c r="F31" s="10"/>
      <c r="G31" s="10"/>
      <c r="H31" s="10"/>
      <c r="I31" s="10"/>
      <c r="J31" s="10"/>
      <c r="K31" s="10"/>
      <c r="L31" s="10"/>
    </row>
    <row r="32" spans="1:12" s="9" customFormat="1" ht="15.75">
      <c r="A32" s="13" t="s">
        <v>15</v>
      </c>
      <c r="B32" s="13"/>
      <c r="C32" s="13"/>
      <c r="D32" s="13"/>
      <c r="F32" s="10"/>
      <c r="G32" s="10"/>
      <c r="H32" s="10"/>
      <c r="I32" s="10"/>
      <c r="J32" s="10"/>
      <c r="K32" s="10"/>
      <c r="L32" s="10"/>
    </row>
    <row r="33" spans="1:12" s="9" customFormat="1" ht="15.75">
      <c r="A33" s="1">
        <v>1</v>
      </c>
      <c r="B33" s="4" t="s">
        <v>13</v>
      </c>
      <c r="C33" s="7" t="s">
        <v>8</v>
      </c>
      <c r="D33" s="3">
        <v>160</v>
      </c>
      <c r="F33" s="10"/>
      <c r="G33" s="10"/>
      <c r="H33" s="10"/>
      <c r="I33" s="10"/>
      <c r="J33" s="10"/>
      <c r="K33" s="10"/>
      <c r="L33" s="10"/>
    </row>
    <row r="34" spans="1:12" s="9" customFormat="1" ht="15.75">
      <c r="A34" s="1">
        <f aca="true" t="shared" si="3" ref="A34:A40">SUM(A33+1)</f>
        <v>2</v>
      </c>
      <c r="B34" s="4" t="s">
        <v>24</v>
      </c>
      <c r="C34" s="7" t="s">
        <v>12</v>
      </c>
      <c r="D34" s="4">
        <f>SUM(D33*0.2)</f>
        <v>32</v>
      </c>
      <c r="F34" s="10"/>
      <c r="G34" s="10"/>
      <c r="H34" s="10"/>
      <c r="I34" s="10"/>
      <c r="J34" s="10"/>
      <c r="K34" s="10"/>
      <c r="L34" s="10"/>
    </row>
    <row r="35" spans="1:12" s="9" customFormat="1" ht="15.75">
      <c r="A35" s="1">
        <f t="shared" si="3"/>
        <v>3</v>
      </c>
      <c r="B35" s="4" t="s">
        <v>10</v>
      </c>
      <c r="C35" s="7" t="s">
        <v>8</v>
      </c>
      <c r="D35" s="8">
        <v>160</v>
      </c>
      <c r="F35" s="10"/>
      <c r="G35" s="10"/>
      <c r="H35" s="10"/>
      <c r="I35" s="10"/>
      <c r="J35" s="10"/>
      <c r="K35" s="10"/>
      <c r="L35" s="10"/>
    </row>
    <row r="36" spans="1:12" s="9" customFormat="1" ht="15.75">
      <c r="A36" s="1">
        <f t="shared" si="3"/>
        <v>4</v>
      </c>
      <c r="B36" s="4" t="s">
        <v>29</v>
      </c>
      <c r="C36" s="7" t="s">
        <v>12</v>
      </c>
      <c r="D36" s="8">
        <f>SUM(D33*0.2)</f>
        <v>32</v>
      </c>
      <c r="F36" s="10"/>
      <c r="G36" s="10"/>
      <c r="H36" s="10"/>
      <c r="I36" s="10"/>
      <c r="J36" s="10"/>
      <c r="K36" s="10"/>
      <c r="L36" s="10"/>
    </row>
    <row r="37" spans="1:12" s="9" customFormat="1" ht="15.75">
      <c r="A37" s="1">
        <f t="shared" si="3"/>
        <v>5</v>
      </c>
      <c r="B37" s="4" t="s">
        <v>11</v>
      </c>
      <c r="C37" s="7" t="s">
        <v>12</v>
      </c>
      <c r="D37" s="8">
        <f>SUM(D33*0.1)</f>
        <v>16</v>
      </c>
      <c r="F37" s="10"/>
      <c r="G37" s="10"/>
      <c r="H37" s="10"/>
      <c r="I37" s="10"/>
      <c r="J37" s="10"/>
      <c r="K37" s="10"/>
      <c r="L37" s="10"/>
    </row>
    <row r="38" spans="1:12" s="9" customFormat="1" ht="15.75">
      <c r="A38" s="1">
        <f t="shared" si="3"/>
        <v>6</v>
      </c>
      <c r="B38" s="4" t="s">
        <v>35</v>
      </c>
      <c r="C38" s="7" t="s">
        <v>8</v>
      </c>
      <c r="D38" s="8">
        <f>SUM(D33)</f>
        <v>160</v>
      </c>
      <c r="F38" s="10"/>
      <c r="G38" s="10"/>
      <c r="H38" s="10"/>
      <c r="I38" s="10"/>
      <c r="J38" s="10"/>
      <c r="K38" s="10"/>
      <c r="L38" s="10"/>
    </row>
    <row r="39" spans="1:12" s="9" customFormat="1" ht="15.75">
      <c r="A39" s="1">
        <f t="shared" si="3"/>
        <v>7</v>
      </c>
      <c r="B39" s="4" t="s">
        <v>36</v>
      </c>
      <c r="C39" s="7" t="s">
        <v>12</v>
      </c>
      <c r="D39" s="8">
        <f>SUM(D33*0.15)</f>
        <v>24</v>
      </c>
      <c r="F39" s="10"/>
      <c r="G39" s="10"/>
      <c r="H39" s="10"/>
      <c r="I39" s="10"/>
      <c r="J39" s="10"/>
      <c r="K39" s="10"/>
      <c r="L39" s="10"/>
    </row>
    <row r="40" spans="1:12" s="9" customFormat="1" ht="15.75">
      <c r="A40" s="1">
        <f t="shared" si="3"/>
        <v>8</v>
      </c>
      <c r="B40" s="4" t="s">
        <v>37</v>
      </c>
      <c r="C40" s="7" t="s">
        <v>8</v>
      </c>
      <c r="D40" s="8">
        <f>(60-18.6)*0.2</f>
        <v>8.28</v>
      </c>
      <c r="F40" s="10"/>
      <c r="G40" s="10"/>
      <c r="H40" s="10"/>
      <c r="I40" s="10"/>
      <c r="J40" s="10"/>
      <c r="K40" s="10"/>
      <c r="L40" s="10"/>
    </row>
    <row r="41" spans="1:12" s="9" customFormat="1" ht="15.75">
      <c r="A41" s="13" t="s">
        <v>16</v>
      </c>
      <c r="B41" s="13"/>
      <c r="C41" s="13"/>
      <c r="D41" s="13"/>
      <c r="F41" s="10"/>
      <c r="G41" s="10"/>
      <c r="H41" s="10"/>
      <c r="I41" s="10"/>
      <c r="J41" s="10"/>
      <c r="K41" s="10"/>
      <c r="L41" s="10"/>
    </row>
    <row r="42" spans="1:12" s="9" customFormat="1" ht="15.75">
      <c r="A42" s="1">
        <v>1</v>
      </c>
      <c r="B42" s="4" t="s">
        <v>13</v>
      </c>
      <c r="C42" s="7" t="s">
        <v>8</v>
      </c>
      <c r="D42" s="3">
        <v>120</v>
      </c>
      <c r="F42" s="10"/>
      <c r="G42" s="10"/>
      <c r="H42" s="10"/>
      <c r="I42" s="10"/>
      <c r="J42" s="10"/>
      <c r="K42" s="10"/>
      <c r="L42" s="10"/>
    </row>
    <row r="43" spans="1:12" s="9" customFormat="1" ht="15.75">
      <c r="A43" s="1">
        <f aca="true" t="shared" si="4" ref="A43:A49">SUM(A42+1)</f>
        <v>2</v>
      </c>
      <c r="B43" s="4" t="s">
        <v>24</v>
      </c>
      <c r="C43" s="7" t="s">
        <v>12</v>
      </c>
      <c r="D43" s="4">
        <f>SUM(D42*0.2)</f>
        <v>24</v>
      </c>
      <c r="F43" s="10"/>
      <c r="G43" s="10"/>
      <c r="H43" s="10"/>
      <c r="I43" s="10"/>
      <c r="J43" s="10"/>
      <c r="K43" s="10"/>
      <c r="L43" s="10"/>
    </row>
    <row r="44" spans="1:12" s="9" customFormat="1" ht="15.75">
      <c r="A44" s="1">
        <f t="shared" si="4"/>
        <v>3</v>
      </c>
      <c r="B44" s="4" t="s">
        <v>10</v>
      </c>
      <c r="C44" s="7" t="s">
        <v>8</v>
      </c>
      <c r="D44" s="8">
        <v>120</v>
      </c>
      <c r="F44" s="10"/>
      <c r="G44" s="10"/>
      <c r="H44" s="10"/>
      <c r="I44" s="10"/>
      <c r="J44" s="10"/>
      <c r="K44" s="10"/>
      <c r="L44" s="10"/>
    </row>
    <row r="45" spans="1:12" s="9" customFormat="1" ht="15.75">
      <c r="A45" s="1">
        <f t="shared" si="4"/>
        <v>4</v>
      </c>
      <c r="B45" s="4" t="s">
        <v>29</v>
      </c>
      <c r="C45" s="7" t="s">
        <v>12</v>
      </c>
      <c r="D45" s="8">
        <f>SUM(D42*0.2)</f>
        <v>24</v>
      </c>
      <c r="F45" s="10"/>
      <c r="G45" s="10"/>
      <c r="H45" s="10"/>
      <c r="I45" s="10"/>
      <c r="J45" s="10"/>
      <c r="K45" s="10"/>
      <c r="L45" s="10"/>
    </row>
    <row r="46" spans="1:12" s="9" customFormat="1" ht="15.75">
      <c r="A46" s="1">
        <f t="shared" si="4"/>
        <v>5</v>
      </c>
      <c r="B46" s="4" t="s">
        <v>11</v>
      </c>
      <c r="C46" s="7" t="s">
        <v>12</v>
      </c>
      <c r="D46" s="8">
        <f>SUM(D42*0.1)</f>
        <v>12</v>
      </c>
      <c r="F46" s="10"/>
      <c r="G46" s="10"/>
      <c r="H46" s="10"/>
      <c r="I46" s="10"/>
      <c r="J46" s="10"/>
      <c r="K46" s="10"/>
      <c r="L46" s="10"/>
    </row>
    <row r="47" spans="1:12" s="9" customFormat="1" ht="15.75">
      <c r="A47" s="1">
        <f t="shared" si="4"/>
        <v>6</v>
      </c>
      <c r="B47" s="4" t="s">
        <v>35</v>
      </c>
      <c r="C47" s="7" t="s">
        <v>8</v>
      </c>
      <c r="D47" s="8">
        <f>SUM(D42)</f>
        <v>120</v>
      </c>
      <c r="F47" s="10"/>
      <c r="G47" s="10"/>
      <c r="H47" s="10"/>
      <c r="I47" s="10"/>
      <c r="J47" s="10"/>
      <c r="K47" s="10"/>
      <c r="L47" s="10"/>
    </row>
    <row r="48" spans="1:12" s="9" customFormat="1" ht="15.75">
      <c r="A48" s="1">
        <f t="shared" si="4"/>
        <v>7</v>
      </c>
      <c r="B48" s="4" t="s">
        <v>36</v>
      </c>
      <c r="C48" s="7" t="s">
        <v>12</v>
      </c>
      <c r="D48" s="8">
        <f>SUM(D42*0.15)</f>
        <v>18</v>
      </c>
      <c r="F48" s="10"/>
      <c r="G48" s="10"/>
      <c r="H48" s="10"/>
      <c r="I48" s="10"/>
      <c r="J48" s="10"/>
      <c r="K48" s="10"/>
      <c r="L48" s="10"/>
    </row>
    <row r="49" spans="1:12" s="9" customFormat="1" ht="15.75">
      <c r="A49" s="1">
        <f t="shared" si="4"/>
        <v>8</v>
      </c>
      <c r="B49" s="4" t="s">
        <v>37</v>
      </c>
      <c r="C49" s="7" t="s">
        <v>8</v>
      </c>
      <c r="D49" s="8">
        <f>(64-18.3-3)*0.2</f>
        <v>8.540000000000001</v>
      </c>
      <c r="F49" s="10"/>
      <c r="G49" s="10"/>
      <c r="H49" s="10"/>
      <c r="I49" s="10"/>
      <c r="J49" s="10"/>
      <c r="K49" s="10"/>
      <c r="L49" s="10"/>
    </row>
    <row r="50" spans="1:4" ht="15.75">
      <c r="A50" s="14" t="s">
        <v>17</v>
      </c>
      <c r="B50" s="14"/>
      <c r="C50" s="14"/>
      <c r="D50" s="14"/>
    </row>
    <row r="51" spans="1:4" ht="15.75">
      <c r="A51" s="13" t="s">
        <v>27</v>
      </c>
      <c r="B51" s="13"/>
      <c r="C51" s="13"/>
      <c r="D51" s="13"/>
    </row>
    <row r="52" spans="1:4" ht="18.75">
      <c r="A52" s="1">
        <v>1</v>
      </c>
      <c r="B52" s="4" t="s">
        <v>18</v>
      </c>
      <c r="C52" s="7" t="s">
        <v>12</v>
      </c>
      <c r="D52" s="3">
        <f>84*0.6*0.6*0.6</f>
        <v>18.144</v>
      </c>
    </row>
    <row r="53" spans="1:4" ht="15.75">
      <c r="A53" s="1">
        <f>SUM(A52+1)</f>
        <v>2</v>
      </c>
      <c r="B53" s="4" t="s">
        <v>36</v>
      </c>
      <c r="C53" s="7" t="s">
        <v>12</v>
      </c>
      <c r="D53" s="8">
        <f>SUM(D52)</f>
        <v>18.144</v>
      </c>
    </row>
    <row r="54" spans="1:4" ht="15.75">
      <c r="A54" s="1">
        <f>SUM(A53+1)</f>
        <v>3</v>
      </c>
      <c r="B54" s="4" t="s">
        <v>30</v>
      </c>
      <c r="C54" s="7" t="s">
        <v>4</v>
      </c>
      <c r="D54" s="4">
        <f>210/2.5</f>
        <v>84</v>
      </c>
    </row>
    <row r="55" spans="1:4" ht="15.75">
      <c r="A55" s="1">
        <f>SUM(A54+1)</f>
        <v>4</v>
      </c>
      <c r="B55" s="4" t="s">
        <v>31</v>
      </c>
      <c r="C55" s="7" t="s">
        <v>4</v>
      </c>
      <c r="D55" s="4">
        <f>210/2.5</f>
        <v>84</v>
      </c>
    </row>
    <row r="56" spans="1:4" ht="15.75">
      <c r="A56" s="1">
        <f>SUM(A55+1)</f>
        <v>5</v>
      </c>
      <c r="B56" s="4" t="s">
        <v>21</v>
      </c>
      <c r="C56" s="7" t="s">
        <v>20</v>
      </c>
      <c r="D56" s="3">
        <f>210*57.6/10</f>
        <v>1209.6</v>
      </c>
    </row>
    <row r="57" spans="1:4" ht="15.75">
      <c r="A57" s="13" t="s">
        <v>26</v>
      </c>
      <c r="B57" s="13"/>
      <c r="C57" s="13"/>
      <c r="D57" s="13"/>
    </row>
    <row r="58" spans="1:4" ht="18.75">
      <c r="A58" s="1">
        <v>1</v>
      </c>
      <c r="B58" s="4" t="s">
        <v>18</v>
      </c>
      <c r="C58" s="7" t="s">
        <v>12</v>
      </c>
      <c r="D58" s="3">
        <f>45*0.6*0.6*0.6</f>
        <v>9.719999999999999</v>
      </c>
    </row>
    <row r="59" spans="1:4" ht="15.75">
      <c r="A59" s="1">
        <f>SUM(A58+1)</f>
        <v>2</v>
      </c>
      <c r="B59" s="4" t="s">
        <v>36</v>
      </c>
      <c r="C59" s="7" t="s">
        <v>12</v>
      </c>
      <c r="D59" s="8">
        <f>SUM(D58)</f>
        <v>9.719999999999999</v>
      </c>
    </row>
    <row r="60" spans="1:4" ht="15.75">
      <c r="A60" s="1">
        <f>SUM(A59+1)</f>
        <v>3</v>
      </c>
      <c r="B60" s="4" t="s">
        <v>30</v>
      </c>
      <c r="C60" s="7" t="s">
        <v>4</v>
      </c>
      <c r="D60" s="11">
        <f>113/2.5</f>
        <v>45.2</v>
      </c>
    </row>
    <row r="61" spans="1:4" ht="15.75">
      <c r="A61" s="1">
        <f>SUM(A60+1)</f>
        <v>4</v>
      </c>
      <c r="B61" s="4" t="s">
        <v>31</v>
      </c>
      <c r="C61" s="7" t="s">
        <v>4</v>
      </c>
      <c r="D61" s="11">
        <f>113/2.5</f>
        <v>45.2</v>
      </c>
    </row>
    <row r="62" spans="1:4" ht="15.75">
      <c r="A62" s="1">
        <f>SUM(A61+1)</f>
        <v>5</v>
      </c>
      <c r="B62" s="4" t="s">
        <v>21</v>
      </c>
      <c r="C62" s="7" t="s">
        <v>20</v>
      </c>
      <c r="D62" s="3">
        <f>113*57.6/10</f>
        <v>650.88</v>
      </c>
    </row>
    <row r="63" spans="1:4" ht="15.75">
      <c r="A63" s="13" t="s">
        <v>19</v>
      </c>
      <c r="B63" s="13"/>
      <c r="C63" s="13"/>
      <c r="D63" s="13"/>
    </row>
    <row r="64" spans="1:4" ht="15.75">
      <c r="A64" s="1">
        <v>1</v>
      </c>
      <c r="B64" s="4" t="s">
        <v>30</v>
      </c>
      <c r="C64" s="7" t="s">
        <v>4</v>
      </c>
      <c r="D64" s="11">
        <f>20/2.5</f>
        <v>8</v>
      </c>
    </row>
    <row r="65" spans="1:4" ht="15.75">
      <c r="A65" s="1">
        <f>SUM(A64+1)</f>
        <v>2</v>
      </c>
      <c r="B65" s="4" t="s">
        <v>31</v>
      </c>
      <c r="C65" s="7" t="s">
        <v>4</v>
      </c>
      <c r="D65" s="11">
        <f>20/2.5</f>
        <v>8</v>
      </c>
    </row>
    <row r="66" spans="1:4" ht="15.75">
      <c r="A66" s="1">
        <f>SUM(A65+1)</f>
        <v>3</v>
      </c>
      <c r="B66" s="4" t="s">
        <v>21</v>
      </c>
      <c r="C66" s="7" t="s">
        <v>20</v>
      </c>
      <c r="D66" s="3">
        <f>20*57.6/10</f>
        <v>115.2</v>
      </c>
    </row>
    <row r="67" spans="1:4" ht="15.75">
      <c r="A67" s="13" t="s">
        <v>15</v>
      </c>
      <c r="B67" s="13"/>
      <c r="C67" s="13"/>
      <c r="D67" s="13"/>
    </row>
    <row r="68" spans="1:4" ht="18.75">
      <c r="A68" s="1">
        <v>1</v>
      </c>
      <c r="B68" s="4" t="s">
        <v>18</v>
      </c>
      <c r="C68" s="7" t="s">
        <v>12</v>
      </c>
      <c r="D68" s="3">
        <f>24*0.6*0.6*0.6</f>
        <v>5.183999999999999</v>
      </c>
    </row>
    <row r="69" spans="1:4" ht="15.75">
      <c r="A69" s="1">
        <f>SUM(A68+1)</f>
        <v>2</v>
      </c>
      <c r="B69" s="4" t="s">
        <v>36</v>
      </c>
      <c r="C69" s="7" t="s">
        <v>12</v>
      </c>
      <c r="D69" s="8">
        <f>SUM(D68)</f>
        <v>5.183999999999999</v>
      </c>
    </row>
    <row r="70" spans="1:4" ht="15.75">
      <c r="A70" s="1">
        <f>SUM(A69+1)</f>
        <v>3</v>
      </c>
      <c r="B70" s="4" t="s">
        <v>30</v>
      </c>
      <c r="C70" s="7" t="s">
        <v>4</v>
      </c>
      <c r="D70" s="11">
        <f>60/2.5</f>
        <v>24</v>
      </c>
    </row>
    <row r="71" spans="1:4" ht="15.75">
      <c r="A71" s="1">
        <f>SUM(A70+1)</f>
        <v>4</v>
      </c>
      <c r="B71" s="4" t="s">
        <v>31</v>
      </c>
      <c r="C71" s="7" t="s">
        <v>4</v>
      </c>
      <c r="D71" s="11">
        <f>60/2.5</f>
        <v>24</v>
      </c>
    </row>
    <row r="72" spans="1:4" ht="15" customHeight="1">
      <c r="A72" s="1">
        <f>SUM(A71+1)</f>
        <v>5</v>
      </c>
      <c r="B72" s="4" t="s">
        <v>21</v>
      </c>
      <c r="C72" s="7" t="s">
        <v>20</v>
      </c>
      <c r="D72" s="3">
        <f>60*57.6/10</f>
        <v>345.6</v>
      </c>
    </row>
    <row r="73" spans="1:4" ht="15.75">
      <c r="A73" s="13" t="s">
        <v>16</v>
      </c>
      <c r="B73" s="13"/>
      <c r="C73" s="13"/>
      <c r="D73" s="13"/>
    </row>
    <row r="74" spans="1:4" ht="18.75">
      <c r="A74" s="1">
        <v>1</v>
      </c>
      <c r="B74" s="4" t="s">
        <v>18</v>
      </c>
      <c r="C74" s="7" t="s">
        <v>12</v>
      </c>
      <c r="D74" s="3">
        <f>26*0.6*0.6*0.6</f>
        <v>5.616</v>
      </c>
    </row>
    <row r="75" spans="1:4" ht="15.75">
      <c r="A75" s="1">
        <f>SUM(A74+1)</f>
        <v>2</v>
      </c>
      <c r="B75" s="4" t="s">
        <v>36</v>
      </c>
      <c r="C75" s="7" t="s">
        <v>12</v>
      </c>
      <c r="D75" s="8">
        <f>SUM(D74)</f>
        <v>5.616</v>
      </c>
    </row>
    <row r="76" spans="1:4" ht="15.75">
      <c r="A76" s="1">
        <f>SUM(A75+1)</f>
        <v>3</v>
      </c>
      <c r="B76" s="4" t="s">
        <v>30</v>
      </c>
      <c r="C76" s="7" t="s">
        <v>4</v>
      </c>
      <c r="D76" s="11">
        <f>64/2.5</f>
        <v>25.6</v>
      </c>
    </row>
    <row r="77" spans="1:4" ht="15.75">
      <c r="A77" s="1">
        <f>SUM(A76+1)</f>
        <v>4</v>
      </c>
      <c r="B77" s="4" t="s">
        <v>31</v>
      </c>
      <c r="C77" s="7" t="s">
        <v>4</v>
      </c>
      <c r="D77" s="11">
        <f>64/2.5</f>
        <v>25.6</v>
      </c>
    </row>
    <row r="78" spans="1:4" ht="15.75">
      <c r="A78" s="1">
        <f>SUM(A77+1)</f>
        <v>5</v>
      </c>
      <c r="B78" s="4" t="s">
        <v>21</v>
      </c>
      <c r="C78" s="7" t="s">
        <v>20</v>
      </c>
      <c r="D78" s="3">
        <f>64*57.6/10</f>
        <v>368.64</v>
      </c>
    </row>
    <row r="79" spans="1:4" ht="15.75">
      <c r="A79" s="14" t="s">
        <v>2</v>
      </c>
      <c r="B79" s="14"/>
      <c r="C79" s="14"/>
      <c r="D79" s="14"/>
    </row>
    <row r="80" spans="1:4" ht="15.75">
      <c r="A80" s="13" t="s">
        <v>27</v>
      </c>
      <c r="B80" s="13"/>
      <c r="C80" s="13"/>
      <c r="D80" s="13"/>
    </row>
    <row r="81" spans="1:4" ht="31.5">
      <c r="A81" s="1">
        <v>1</v>
      </c>
      <c r="B81" s="2" t="s">
        <v>32</v>
      </c>
      <c r="C81" s="7" t="s">
        <v>4</v>
      </c>
      <c r="D81" s="11">
        <v>1</v>
      </c>
    </row>
    <row r="82" spans="1:4" ht="15.75">
      <c r="A82" s="1">
        <f>SUM(A81+1)</f>
        <v>2</v>
      </c>
      <c r="B82" s="4" t="s">
        <v>22</v>
      </c>
      <c r="C82" s="7" t="s">
        <v>4</v>
      </c>
      <c r="D82" s="11">
        <v>1</v>
      </c>
    </row>
    <row r="83" spans="1:4" ht="15.75">
      <c r="A83" s="13" t="s">
        <v>26</v>
      </c>
      <c r="B83" s="13"/>
      <c r="C83" s="13"/>
      <c r="D83" s="13"/>
    </row>
    <row r="84" spans="1:4" ht="31.5">
      <c r="A84" s="1">
        <v>1</v>
      </c>
      <c r="B84" s="2" t="s">
        <v>32</v>
      </c>
      <c r="C84" s="7" t="s">
        <v>4</v>
      </c>
      <c r="D84" s="11">
        <v>1</v>
      </c>
    </row>
    <row r="85" spans="1:4" ht="15.75">
      <c r="A85" s="1">
        <f>SUM(A84+1)</f>
        <v>2</v>
      </c>
      <c r="B85" s="4" t="s">
        <v>22</v>
      </c>
      <c r="C85" s="7" t="s">
        <v>4</v>
      </c>
      <c r="D85" s="11">
        <v>1</v>
      </c>
    </row>
    <row r="86" spans="1:4" ht="15.75">
      <c r="A86" s="13" t="s">
        <v>19</v>
      </c>
      <c r="B86" s="13"/>
      <c r="C86" s="13"/>
      <c r="D86" s="13"/>
    </row>
    <row r="87" spans="1:4" ht="31.5">
      <c r="A87" s="1">
        <v>1</v>
      </c>
      <c r="B87" s="2" t="s">
        <v>32</v>
      </c>
      <c r="C87" s="7" t="s">
        <v>4</v>
      </c>
      <c r="D87" s="11">
        <v>1</v>
      </c>
    </row>
    <row r="88" spans="1:4" ht="15.75">
      <c r="A88" s="1">
        <f>SUM(A87+1)</f>
        <v>2</v>
      </c>
      <c r="B88" s="4" t="s">
        <v>22</v>
      </c>
      <c r="C88" s="7" t="s">
        <v>4</v>
      </c>
      <c r="D88" s="11">
        <v>1</v>
      </c>
    </row>
    <row r="89" spans="1:4" ht="15.75">
      <c r="A89" s="13" t="s">
        <v>15</v>
      </c>
      <c r="B89" s="13"/>
      <c r="C89" s="13"/>
      <c r="D89" s="13"/>
    </row>
    <row r="90" spans="1:4" ht="31.5">
      <c r="A90" s="1">
        <v>1</v>
      </c>
      <c r="B90" s="2" t="s">
        <v>32</v>
      </c>
      <c r="C90" s="7" t="s">
        <v>4</v>
      </c>
      <c r="D90" s="11">
        <v>1</v>
      </c>
    </row>
    <row r="91" spans="1:4" ht="15.75">
      <c r="A91" s="1">
        <f>SUM(A90+1)</f>
        <v>2</v>
      </c>
      <c r="B91" s="4" t="s">
        <v>22</v>
      </c>
      <c r="C91" s="7" t="s">
        <v>4</v>
      </c>
      <c r="D91" s="11">
        <v>1</v>
      </c>
    </row>
    <row r="92" spans="1:4" ht="15.75">
      <c r="A92" s="13" t="s">
        <v>16</v>
      </c>
      <c r="B92" s="13"/>
      <c r="C92" s="13"/>
      <c r="D92" s="13"/>
    </row>
    <row r="93" spans="1:4" ht="31.5">
      <c r="A93" s="1">
        <v>1</v>
      </c>
      <c r="B93" s="2" t="s">
        <v>32</v>
      </c>
      <c r="C93" s="7" t="s">
        <v>4</v>
      </c>
      <c r="D93" s="11">
        <v>1</v>
      </c>
    </row>
    <row r="94" spans="1:4" ht="15.75">
      <c r="A94" s="1">
        <f>SUM(A93+1)</f>
        <v>2</v>
      </c>
      <c r="B94" s="4" t="s">
        <v>22</v>
      </c>
      <c r="C94" s="7" t="s">
        <v>4</v>
      </c>
      <c r="D94" s="11">
        <v>1</v>
      </c>
    </row>
    <row r="95" spans="1:4" ht="15.75">
      <c r="A95" s="14" t="s">
        <v>3</v>
      </c>
      <c r="B95" s="14"/>
      <c r="C95" s="14"/>
      <c r="D95" s="14"/>
    </row>
    <row r="96" spans="1:4" ht="15.75">
      <c r="A96" s="13" t="s">
        <v>16</v>
      </c>
      <c r="B96" s="13"/>
      <c r="C96" s="13"/>
      <c r="D96" s="13"/>
    </row>
    <row r="97" spans="1:4" ht="15.75">
      <c r="A97" s="1">
        <v>1</v>
      </c>
      <c r="B97" s="4" t="s">
        <v>34</v>
      </c>
      <c r="C97" s="7" t="s">
        <v>20</v>
      </c>
      <c r="D97" s="3">
        <f>52*16.44</f>
        <v>854.8800000000001</v>
      </c>
    </row>
    <row r="98" spans="1:4" ht="15.75">
      <c r="A98" s="1">
        <f>SUM(A97+1)</f>
        <v>2</v>
      </c>
      <c r="B98" s="4" t="s">
        <v>28</v>
      </c>
      <c r="C98" s="7" t="s">
        <v>23</v>
      </c>
      <c r="D98" s="3">
        <f>52*16.44/1000</f>
        <v>0.8548800000000001</v>
      </c>
    </row>
    <row r="99" spans="1:4" ht="15.75">
      <c r="A99" s="14" t="s">
        <v>5</v>
      </c>
      <c r="B99" s="14"/>
      <c r="C99" s="14"/>
      <c r="D99" s="14"/>
    </row>
    <row r="100" spans="1:4" ht="15.75">
      <c r="A100" s="13" t="s">
        <v>27</v>
      </c>
      <c r="B100" s="13"/>
      <c r="C100" s="13"/>
      <c r="D100" s="13"/>
    </row>
    <row r="101" spans="1:4" ht="15.75">
      <c r="A101" s="1">
        <v>1</v>
      </c>
      <c r="B101" s="4" t="s">
        <v>33</v>
      </c>
      <c r="C101" s="7" t="s">
        <v>4</v>
      </c>
      <c r="D101" s="11">
        <v>1</v>
      </c>
    </row>
    <row r="102" spans="1:4" ht="15.75">
      <c r="A102" s="1">
        <f>SUM(A101+1)</f>
        <v>2</v>
      </c>
      <c r="B102" s="4" t="s">
        <v>22</v>
      </c>
      <c r="C102" s="7" t="s">
        <v>4</v>
      </c>
      <c r="D102" s="11">
        <v>1</v>
      </c>
    </row>
    <row r="103" spans="1:4" ht="15.75">
      <c r="A103" s="13" t="s">
        <v>26</v>
      </c>
      <c r="B103" s="13"/>
      <c r="C103" s="13"/>
      <c r="D103" s="13"/>
    </row>
    <row r="104" spans="1:4" ht="15.75">
      <c r="A104" s="1">
        <v>1</v>
      </c>
      <c r="B104" s="4" t="s">
        <v>33</v>
      </c>
      <c r="C104" s="7" t="s">
        <v>4</v>
      </c>
      <c r="D104" s="11">
        <v>1</v>
      </c>
    </row>
    <row r="105" spans="1:4" ht="15.75">
      <c r="A105" s="1">
        <f>SUM(A104+1)</f>
        <v>2</v>
      </c>
      <c r="B105" s="4" t="s">
        <v>22</v>
      </c>
      <c r="C105" s="7" t="s">
        <v>4</v>
      </c>
      <c r="D105" s="11">
        <v>1</v>
      </c>
    </row>
  </sheetData>
  <sheetProtection/>
  <mergeCells count="25">
    <mergeCell ref="A14:D14"/>
    <mergeCell ref="A1:D1"/>
    <mergeCell ref="A5:D5"/>
    <mergeCell ref="A41:D41"/>
    <mergeCell ref="A32:D32"/>
    <mergeCell ref="A73:D73"/>
    <mergeCell ref="A67:D67"/>
    <mergeCell ref="A2:D2"/>
    <mergeCell ref="A79:D79"/>
    <mergeCell ref="A23:D23"/>
    <mergeCell ref="A63:D63"/>
    <mergeCell ref="A57:D57"/>
    <mergeCell ref="A51:D51"/>
    <mergeCell ref="A50:D50"/>
    <mergeCell ref="A4:D4"/>
    <mergeCell ref="A100:D100"/>
    <mergeCell ref="A103:D103"/>
    <mergeCell ref="A80:D80"/>
    <mergeCell ref="A83:D83"/>
    <mergeCell ref="A99:D99"/>
    <mergeCell ref="A95:D95"/>
    <mergeCell ref="A96:D96"/>
    <mergeCell ref="A86:D86"/>
    <mergeCell ref="A89:D89"/>
    <mergeCell ref="A92:D92"/>
  </mergeCells>
  <printOptions horizontalCentered="1"/>
  <pageMargins left="0.7874015748031497" right="0.5905511811023623" top="0.5905511811023623" bottom="0.5905511811023623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2019-09-27T12:34:58Z</dcterms:modified>
  <cp:category/>
  <cp:version/>
  <cp:contentType/>
  <cp:contentStatus/>
</cp:coreProperties>
</file>