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215" tabRatio="690" firstSheet="1" activeTab="6"/>
  </bookViews>
  <sheets>
    <sheet name="Архитектура" sheetId="5" r:id="rId1"/>
    <sheet name="Конструкция" sheetId="9" r:id="rId2"/>
    <sheet name="ВиК" sheetId="4" r:id="rId3"/>
    <sheet name="ОВиК " sheetId="16" r:id="rId4"/>
    <sheet name="ЕЛ " sheetId="14" r:id="rId5"/>
    <sheet name="ВиК- монтаж и демонтаж" sheetId="15" r:id="rId6"/>
    <sheet name="Рекапитулация" sheetId="13" r:id="rId7"/>
  </sheets>
  <definedNames>
    <definedName name="_xlnm._FilterDatabase" localSheetId="3" hidden="1">'ОВиК '!$F$1:$F$206</definedName>
    <definedName name="_xlnm.Print_Area" localSheetId="0">'Архитектура'!$A$1:$F$34</definedName>
    <definedName name="_xlnm.Print_Area" localSheetId="2">'ВиК'!$A$1:$F$58</definedName>
    <definedName name="_xlnm.Print_Area" localSheetId="5">'ВиК- монтаж и демонтаж'!$A$1:$F$20</definedName>
    <definedName name="_xlnm.Print_Area" localSheetId="4">'ЕЛ '!$A$1:$F$32</definedName>
    <definedName name="_xlnm.Print_Area" localSheetId="1">'Конструкция'!$A$1:$F$22</definedName>
    <definedName name="_xlnm.Print_Area" localSheetId="3">'ОВиК '!$A$1:$F$205</definedName>
    <definedName name="_xlnm.Print_Area" localSheetId="6">'Рекапитулация'!$A$1:$D$25</definedName>
    <definedName name="_xlnm.Print_Titles" localSheetId="0">'Архитектура'!$1:$5</definedName>
    <definedName name="_xlnm.Print_Titles" localSheetId="1">'Конструкция'!$1:$6</definedName>
    <definedName name="_xlnm.Print_Titles" localSheetId="2">'ВиК'!$1:$6</definedName>
    <definedName name="_xlnm.Print_Titles" localSheetId="3">'ОВиК '!$1:$6</definedName>
    <definedName name="_xlnm.Print_Titles" localSheetId="4">'ЕЛ '!$1:$6</definedName>
    <definedName name="_xlnm.Print_Titles" localSheetId="5">'ВиК- монтаж и демонтаж'!$1:$6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<sst xmlns="http://schemas.openxmlformats.org/spreadsheetml/2006/main" count="623" uniqueCount="249">
  <si>
    <t>Количество</t>
  </si>
  <si>
    <t>№</t>
  </si>
  <si>
    <t>НАИМЕНОВАНИЕ НА СМР</t>
  </si>
  <si>
    <t>Ед. мярка</t>
  </si>
  <si>
    <t xml:space="preserve">                                     РЕКОНСТРУКЦИЯ И МОДЕРНИЗАЦИЯ СГРАДА “МАГАЗИЯ - 1” В УПИ VI                                                                                                   0                                        07079.618.1019 ОТ ТЕРИТОРИЯТА НА ПРИСТАНИЩЕ БУРГАС</t>
  </si>
  <si>
    <t xml:space="preserve"> Технически проект                                                                          
</t>
  </si>
  <si>
    <t xml:space="preserve">  Част: Конструкции  </t>
  </si>
  <si>
    <t>Количествена Сметка</t>
  </si>
  <si>
    <t>Стени</t>
  </si>
  <si>
    <t>Тухлена зидария с деб.1 тухла</t>
  </si>
  <si>
    <t>м3</t>
  </si>
  <si>
    <t>м2</t>
  </si>
  <si>
    <t>Двуслойна щендерна стена гипсокартон с един.констр. и минер.вата 5см за санитарни помещения</t>
  </si>
  <si>
    <t>Предстенна обшивка с мет.конструкция и 2пл.гипсокартон</t>
  </si>
  <si>
    <t>Двуслойна щендерна стена с един  гипсокартон и един влагоустойчив гипсокартон с един.констр. и минер.вата 5см</t>
  </si>
  <si>
    <t xml:space="preserve">Мазилки и шпакловки по тухлени стени </t>
  </si>
  <si>
    <t>Трикратно боядисване с латекс по стени</t>
  </si>
  <si>
    <t>Фасади</t>
  </si>
  <si>
    <t>м</t>
  </si>
  <si>
    <t>бр.</t>
  </si>
  <si>
    <t>Окачени тавани</t>
  </si>
  <si>
    <t>Подови настилки</t>
  </si>
  <si>
    <t>Изпълнение на настилка шлайфан бетон на "гребен" при площадки около сградата</t>
  </si>
  <si>
    <t>м.л.</t>
  </si>
  <si>
    <t>Други</t>
  </si>
  <si>
    <t>Доставка и монтаж на тръби РР-тип.3 Ф20х2.3 PN10 (1/2")</t>
  </si>
  <si>
    <t>Доставка и монтаж на тръби АL/PPR-тип.3  Ф20х3.4 PN20 (1/2")</t>
  </si>
  <si>
    <t>Доставка и монтаж на тръби РР-тип.3 Ф25х2.5 PN10 (3/4")</t>
  </si>
  <si>
    <t>Доставка и монтаж на тръби АL/PPR-тип.3  Ф25х4.2 PN20 (3/4")</t>
  </si>
  <si>
    <t>Доставка и монтаж на тръби РР-тип.3 Ф32х3 PN10 (1")</t>
  </si>
  <si>
    <t>Доставка и монтаж на тръби АL/PPR-тип.3  Ф32х5.4 PN20 (1")</t>
  </si>
  <si>
    <t>Доставка и монтаж на тръби РР-тип.3 Ф40х3.7 PN10 (1 1/4")</t>
  </si>
  <si>
    <t>Доставка и монтаж на тръби АL/PPR-тип.3  Ф40х6.7 PN20 (1 1/4")</t>
  </si>
  <si>
    <t>Доставка и монтаж на тръби РР-тип.3 Ф50х4.6 PN10 (1 1/2")</t>
  </si>
  <si>
    <t>Доставка и монтаж на  ст. Тръба Ф21/2"</t>
  </si>
  <si>
    <t>I.Водопровод – монтажни работи</t>
  </si>
  <si>
    <t>Доставка и монтаж на ел. Бойлер 150 л-вертикален</t>
  </si>
  <si>
    <t>Смесителна батерия за тоалетна мивка</t>
  </si>
  <si>
    <t>Доставка и м-ж на структора за вграждане към конзолна тоалетна чиния</t>
  </si>
  <si>
    <t>Предпазен вентил Ф20</t>
  </si>
  <si>
    <t>Предпазен вентил Ф25</t>
  </si>
  <si>
    <t>Доставка и м-ж на Водомер с Qmaх.h.=5m³/h с импулсен извод за дистанционно отчитане</t>
  </si>
  <si>
    <t>Укрепители за хоризонтална водопроводна мрежа</t>
  </si>
  <si>
    <t>II.Канализация - монтажни работи</t>
  </si>
  <si>
    <t>PVC тръби Ф 75</t>
  </si>
  <si>
    <t>Редукция Ф160/110 PVC</t>
  </si>
  <si>
    <t>Доставка и монтаж СК Ф 20 без изпразнител</t>
  </si>
  <si>
    <t>Доставка и монтаж СК Ф 32 без изпразнител</t>
  </si>
  <si>
    <t>Доставка и монтаж СК Ф 50 без изпразнител</t>
  </si>
  <si>
    <t>Дъга 45 ° Ф50 PVC</t>
  </si>
  <si>
    <t xml:space="preserve">Циркулационна помпа </t>
  </si>
  <si>
    <t>ОК Ф20  (Възвратен клапан)</t>
  </si>
  <si>
    <t>ОК Ф32  (Възвратен клапан)</t>
  </si>
  <si>
    <t>Топлинна изолция за тръба Ф20 (Микропореста )</t>
  </si>
  <si>
    <t>Топлинна изолция за тръба Ф25 (Микропореста )</t>
  </si>
  <si>
    <t>Топлинна изолция за тръба Ф32 (Микропореста )</t>
  </si>
  <si>
    <t>Топлинна изолция за тръба Ф40 (Микропореста )</t>
  </si>
  <si>
    <t>Топлинна изолция за тръба Ф50 (Микропореста )</t>
  </si>
  <si>
    <t>Топлинна изолция за тръба Ф 2" (Микропореста )</t>
  </si>
  <si>
    <t>Топлинна изолция за тръба Ф 21/2" (Микропореста )</t>
  </si>
  <si>
    <t>Доставка и монтаж на  ст.  тръби 2"</t>
  </si>
  <si>
    <t>м.</t>
  </si>
  <si>
    <t>кг</t>
  </si>
  <si>
    <t>Машини:</t>
  </si>
  <si>
    <t>Пускател за вентилатор (1 фазен - до 0,5 kW)</t>
  </si>
  <si>
    <t>Решетка хоризонтална с регулираща секция и кутия РХ-Р-К 200/200</t>
  </si>
  <si>
    <t>Конусна смукателна решетка КРС Ø100</t>
  </si>
  <si>
    <t>Материали и консумативи</t>
  </si>
  <si>
    <t>PVC-тръба Ø25х1 (за конденз)</t>
  </si>
  <si>
    <t>PVC-тръба Ø32х1 (за конденз)</t>
  </si>
  <si>
    <t>m²</t>
  </si>
  <si>
    <t>Въздуховод от поцинкована ламарина, прав с периметър до 1200 мм.</t>
  </si>
  <si>
    <t>Въздуховод от поцинкована ламарина, фасонен с периметър до 1200 мм.</t>
  </si>
  <si>
    <t>Въздуховод от поцинкована ламарина, прав с периметър до 2700 мм.</t>
  </si>
  <si>
    <t>Въздуховод от поцинкована ламарина, фасонен с периметър до 2700 мм.</t>
  </si>
  <si>
    <t>Спиралнонавит въздуховод от поцинкована ламарина Ø100</t>
  </si>
  <si>
    <t>Спирално навит кръгъл въздуховод  Ø100</t>
  </si>
  <si>
    <t>Коляно за спирално навит въздуховод Ø100</t>
  </si>
  <si>
    <t>Метална конструкция за укрепване на въздуховоди и машини.</t>
  </si>
  <si>
    <t>кг.</t>
  </si>
  <si>
    <t>Часовников механизъм за включване на вентилатор</t>
  </si>
  <si>
    <t>Материали и консумативи:</t>
  </si>
  <si>
    <t>Спирално навит кръгъл въздуховод  Ø125</t>
  </si>
  <si>
    <t>Коляно за спирално навит въздуховод Ø125</t>
  </si>
  <si>
    <t>Тройник за спирално навит въздуховод Ø100</t>
  </si>
  <si>
    <t>Тройник за спирално навит въздуховод Ø125</t>
  </si>
  <si>
    <t>Тройник за спирално навит въздуховод Ø160</t>
  </si>
  <si>
    <t>Преход за спирално навит въздуховод Ø125 - Ø100</t>
  </si>
  <si>
    <t>Преход за спирално навит въздуховод Ø160 - Ø125</t>
  </si>
  <si>
    <t>Канален климатик (сплит система) с топлинна мощност 60 000 BTU</t>
  </si>
  <si>
    <t>Колонен климатик (сплит система) с топлинна мощност 60 000 BTU</t>
  </si>
  <si>
    <t>Решетка хоризонтална с регулираща секция РХ-Р 800/400</t>
  </si>
  <si>
    <t>Спиралнонавит въздуховод от поцинкована ламарина Ø450</t>
  </si>
  <si>
    <t>Топлоизолация за възд. от микропореста гума 10 мм. с покритие в бял цвят</t>
  </si>
  <si>
    <t>Спиралнонавит въздуховод от поцинкована ламарина Ø125</t>
  </si>
  <si>
    <t>Спиралнонавит въздуховод от поцинкована ламарина Ø160</t>
  </si>
  <si>
    <t>Тройник за спирално навит въздуховод Ø125-Ø100-Ø125</t>
  </si>
  <si>
    <t>Гъвкави връзки (маншони) за обвръзка на рекуператор</t>
  </si>
  <si>
    <t>Решетка хоризонтална с регулираща секция РХ-Р 800/300</t>
  </si>
  <si>
    <t>Решетка за кръгъл въздуховод с регулираща секция АС-Р 1025/125</t>
  </si>
  <si>
    <t>Вентилатор с назад обърнати лопатки монтиран в шумоизолиран бокс;</t>
  </si>
  <si>
    <t>Включва се при работещ нагнетателен вентилатор</t>
  </si>
  <si>
    <t>с възможност за подаване на свеж въздух през две вградени решетки</t>
  </si>
  <si>
    <t>Пускател за вентилатор (1 фазен - до 1 kW) с контрол на оборотите</t>
  </si>
  <si>
    <t>Пускател за вентилатор (3 фазен - до 3 kW)</t>
  </si>
  <si>
    <t>Въздуховод от поцинкована ламарина прав с периметър до 1200 мм.</t>
  </si>
  <si>
    <t>Въздуховод от поцинкована ламарина фасонен с периметър до 1200 мм.</t>
  </si>
  <si>
    <t>Въздуховод от поцинкована ламарина прав с периметър до 2700 мм.</t>
  </si>
  <si>
    <t>Въздуховод от поцинкована ламарина фасонен с периметър до 2700 мм.</t>
  </si>
  <si>
    <t>Топлоизолация за възд. от минерална вата 50 мм. каширана с ал. фолио</t>
  </si>
  <si>
    <t>Гъвкави връзки Ø450 (маншони) за обвръзка на вентилатор</t>
  </si>
  <si>
    <t>Решетка хоризонтална с регулираща секция РХ-Р 200/200</t>
  </si>
  <si>
    <t>Решетка хоризонтална с регулираща секция РХ-Р 400/200</t>
  </si>
  <si>
    <t>Конусна смукателна решетка Ø125</t>
  </si>
  <si>
    <t>Коляно за спиралнонавит въздуховод Ø125</t>
  </si>
  <si>
    <t>Тройник за спирално навит въздуховод Ø160-Ø100-Ø160</t>
  </si>
  <si>
    <t xml:space="preserve">  Част: ОВиК</t>
  </si>
  <si>
    <t xml:space="preserve">  Част: ВиК</t>
  </si>
  <si>
    <t>Ед. Цена</t>
  </si>
  <si>
    <t xml:space="preserve">Стойност </t>
  </si>
  <si>
    <t>ЕЛ. ТАБЛА</t>
  </si>
  <si>
    <t>ЕЛ. ЗАХРАНВАЩИ ЛИНИИ /ЕЛ. ТАБЛА/</t>
  </si>
  <si>
    <t xml:space="preserve">  Част: Електро</t>
  </si>
  <si>
    <t>к-т</t>
  </si>
  <si>
    <t>Рекапитулация</t>
  </si>
  <si>
    <t>Стойност</t>
  </si>
  <si>
    <t xml:space="preserve">      РЕКОНСТРУКЦИЯ И МОДЕРНИЗАЦИЯ СГРАДА “МАГАЗИЯ - 1” В УПИ VI                                                                                                                                                              007079.618.1019 ОТ ТЕРИТОРИЯТА НА ПРИСТАНИЩЕ БУРГАС</t>
  </si>
  <si>
    <t>ОБЩА СТОЙНОСТ/без ДДС/</t>
  </si>
  <si>
    <t xml:space="preserve">Растерен окачен таван </t>
  </si>
  <si>
    <t>бр</t>
  </si>
  <si>
    <t xml:space="preserve">ОБЕКТ: Реконструкция и модернизация на сграда “Магазия 1”  в УПИ VI 07079.618.1019 </t>
  </si>
  <si>
    <t>Част</t>
  </si>
  <si>
    <t>СМР</t>
  </si>
  <si>
    <t>Част "ВиК"</t>
  </si>
  <si>
    <t>лв</t>
  </si>
  <si>
    <t>Част "Архитектура"</t>
  </si>
  <si>
    <t>Част "Конструкции"</t>
  </si>
  <si>
    <t>Част "ОВК"</t>
  </si>
  <si>
    <t>Част "Слаботокови инсталации"</t>
  </si>
  <si>
    <t>Част "Електро"</t>
  </si>
  <si>
    <t>Част "Осветление:</t>
  </si>
  <si>
    <t>Част "Озвучаване"</t>
  </si>
  <si>
    <t>Общо СМР без ДДС</t>
  </si>
  <si>
    <t>Непредвидени разходи:</t>
  </si>
  <si>
    <t>Изработване на инвестиционен проект</t>
  </si>
  <si>
    <t>Единични, комплексни и приемни изпитания</t>
  </si>
  <si>
    <t>Упражняване на авторски надзор по време на строителството</t>
  </si>
  <si>
    <t>Обща стойност на поръчката /без ДДС/</t>
  </si>
  <si>
    <t>ДДС 20 %</t>
  </si>
  <si>
    <t>Обща стойност на поръчката /със ДДС/</t>
  </si>
  <si>
    <t xml:space="preserve">Конзолна тоалетна чиния </t>
  </si>
  <si>
    <t xml:space="preserve">Тоалетна мивка среден формат </t>
  </si>
  <si>
    <t>Ново - след промяна проект</t>
  </si>
  <si>
    <t>Тухлена зидария с деб.1/2 тухла</t>
  </si>
  <si>
    <t>Доставка и монтаж на тръби РР-тип.3 Ф50х8,4 PN20 (1 1/2")</t>
  </si>
  <si>
    <t>Доставка и монтаж на обсадна тръба  Ф50</t>
  </si>
  <si>
    <t>Енергоспестяващ вентилационен бокс с ефективност 80%</t>
  </si>
  <si>
    <t>Коляно за спиралнонавит въздуховод Ø450 - 90°</t>
  </si>
  <si>
    <t>Вентилационна завеса за открит монтаж до 220 cm. от под</t>
  </si>
  <si>
    <t>габарити L/B/H - 1035/347/179 mm. - 15 kg. ЕЛ - 6kW; 400V/7,1A</t>
  </si>
  <si>
    <t>Nел.=2x380W/230V; 2500 m³/h; 220 Pa, On/Off от управление, хоризонтален монтаж</t>
  </si>
  <si>
    <t>Смесителна кутия с размери 1100/450/400</t>
  </si>
  <si>
    <t>Тръбен път на сплит 60 000 BTU</t>
  </si>
  <si>
    <t>Смукателна и нагнетателна вентилация на топла кухня към Бистро 1</t>
  </si>
  <si>
    <t>V=3 500 m³/h; H=400 Pa; Nел=0,75kW/380V/2,1A; L/B/H=800/1020/1020 mm</t>
  </si>
  <si>
    <t>ЕЛ нагревателна секция 500/300 - 15kW,</t>
  </si>
  <si>
    <t xml:space="preserve">комплект с автоматика за включване по външна температура на 3 степени по 3 и 6 kW. </t>
  </si>
  <si>
    <t>Пожаропреградна клапа 400/400</t>
  </si>
  <si>
    <t>Гъвкави връзки (маншони) за обвръзка на вентилатор</t>
  </si>
  <si>
    <t>Смукателна вентилация на подготвителни към Бистро 1</t>
  </si>
  <si>
    <t>Решетка хоризонтална с регулираща секция и кутия РХ-Р-К 400/200</t>
  </si>
  <si>
    <t>Конусна смукателна решетка Ø100</t>
  </si>
  <si>
    <t>Коляно за спиралнонавит въздуховод Ø100</t>
  </si>
  <si>
    <t>Коляно за спиралнонавит въздуховод Ø160</t>
  </si>
  <si>
    <t>Гъвкави връзки Ø250 (маншони) за обвръзка на вентилатор</t>
  </si>
  <si>
    <t>Смукателна вентилация на WC към Бистро 1</t>
  </si>
  <si>
    <t>Гъвкави връзки (маншони) Ø125 за обвръзка на вентилатор</t>
  </si>
  <si>
    <t>Общообменна вентилация и климатизация на Бистро 2</t>
  </si>
  <si>
    <t>габарити L/B/H - 2035/347/179 mm. - 25 kg. ЕЛ - 12kW; 400V/14,4A</t>
  </si>
  <si>
    <t>Смукателна и нагнетателна вентилация на топла кухня към Бистро 2</t>
  </si>
  <si>
    <t>Смукателна вентилация на подготвителни към Бистро 2</t>
  </si>
  <si>
    <t>Гъвкави връзки Ø200 (маншони) за обвръзка на вентилатор</t>
  </si>
  <si>
    <t>Смукателна вентилация на WC към Бистро 2</t>
  </si>
  <si>
    <t>Доставка и монтаж на кабелна скара 500/40 - 2,5м.</t>
  </si>
  <si>
    <t>Доставка и монтаж на капаци за кабелна скара 500/40</t>
  </si>
  <si>
    <t>Доставка и монтаж на носачи за кабелна скара 500/40</t>
  </si>
  <si>
    <t>Доставка и монтаж на кабелна скара 100/40 - 2,5м.</t>
  </si>
  <si>
    <t>Доставка и монтаж на капаци за кабелна скара 100/40</t>
  </si>
  <si>
    <t>Доставка и монтаж на носачи за кабелна скара 100/40</t>
  </si>
  <si>
    <t>Доставка и монтаж на ел. табло Тр. ( по нова схема)</t>
  </si>
  <si>
    <t>Доставка и монтаж на ел. табло Тб1 ( по нова схема)</t>
  </si>
  <si>
    <t>Доставка и монтаж на ел. табло Тб2 ( по нова схема)</t>
  </si>
  <si>
    <t>Доставка и монтаж на ел. табло Ти ( по нова схема)</t>
  </si>
  <si>
    <t xml:space="preserve">  Част: ВиК - монтаж и демонтаж</t>
  </si>
  <si>
    <t>Демонтаж на отпадащи ВиК инсталации</t>
  </si>
  <si>
    <t>Доставка на панели с минерална вата</t>
  </si>
  <si>
    <t>Разкъртване на бетонова настилка за ВиК</t>
  </si>
  <si>
    <t>Рязане на бетонова настилка за ВиК инсталации</t>
  </si>
  <si>
    <t>Насип с пясък за ВиК</t>
  </si>
  <si>
    <t>Кофраж за стъпала към тераса ресторант</t>
  </si>
  <si>
    <t>Осветителни акрилни люкове 220/340см неотваряеми</t>
  </si>
  <si>
    <t>Демонтаж тухлена зидари с деб 1 тухла</t>
  </si>
  <si>
    <t>Разваляне на бетонови  хоризонтални и вертикални пояси</t>
  </si>
  <si>
    <t>Бетон за възстановяване на настилка кл. В 25 - сулфатоустойчив</t>
  </si>
  <si>
    <t>Кофраж за хоризонтални пояси и вертикални пояси нови</t>
  </si>
  <si>
    <t>Бетон В25 за хоризонтални пояси и вертикални пояси нови</t>
  </si>
  <si>
    <t>Бетон за стъпала към тераса ресторант кл. В25 - сулфато устойчив</t>
  </si>
  <si>
    <t>Осов вентилатор за канален монтаж Ø125; 180 m³/h; 90 Pa; 0,03 kW/230V</t>
  </si>
  <si>
    <t>Доставка и монтаж на метална конструкция за гипсокартон по ос 6 и 9 между оси А и Б и при виндфанг ресторант</t>
  </si>
  <si>
    <t>ВиК - монтаж и демонтаж</t>
  </si>
  <si>
    <t>Стоманена конструкция за укрепване</t>
  </si>
  <si>
    <t>Допълнителна ламарина за покрив</t>
  </si>
  <si>
    <t>ОСВЕТИТЕЛНИ АКРИЛНИ ЛЮКОВЕ</t>
  </si>
  <si>
    <t>Осветителни люкове за покрив</t>
  </si>
  <si>
    <r>
      <t xml:space="preserve">                                                РЕКОНСТРУКЦИЯ И МОДЕРНИЗАЦИЯ СГРАДА “МАГАЗИЯ - 1” В УПИ VI                                                                                                   </t>
    </r>
    <r>
      <rPr>
        <b/>
        <sz val="11"/>
        <color indexed="9"/>
        <rFont val="Arial"/>
        <family val="2"/>
      </rPr>
      <t xml:space="preserve">0  </t>
    </r>
    <r>
      <rPr>
        <b/>
        <sz val="11"/>
        <rFont val="Arial"/>
        <family val="2"/>
      </rPr>
      <t xml:space="preserve">                                     007079.618.1019 ОТ ТЕРИТОРИЯТА НА ПРИСТАНИЩЕ БУРГАС</t>
    </r>
  </si>
  <si>
    <t>Окачен таван влагоуст.гипсокартон на дир.окачвачи</t>
  </si>
  <si>
    <t>Демонтаж релси и траверси при рандбалка 3</t>
  </si>
  <si>
    <t>Разпробиване на отвори за анкериране на заварена мрежа</t>
  </si>
  <si>
    <t>Мрежа настилка и желязо за анкериране</t>
  </si>
  <si>
    <t>Доставка и монтаж на ел. табло Тб.ц ( по нова схема)</t>
  </si>
  <si>
    <t xml:space="preserve">Доставка и монтаж в табло Н.Н. на трафопоста на захранващ автомат 250A;3p - за Тгл. на "Магазията" </t>
  </si>
  <si>
    <t>Направа на захранваща линия с проводник ПВ 1х95мм2 - в кабелен колектор между ел. табло ТНН на трафопоста и табло Тгл</t>
  </si>
  <si>
    <t>Направа на захранваща линия с проводник СВТ  3х185 +95 мм2 - в кабелен колектор между ел. табло ТНН на трафопоста и същ.шахта до сградата</t>
  </si>
  <si>
    <t xml:space="preserve">Направа на съединителна муфа 185мм2 </t>
  </si>
  <si>
    <t>Доставка и монтаж на ел. Бойлер 300 л- трифазен 9 kw</t>
  </si>
  <si>
    <t>Смесителна батерия за инвалидна мивка</t>
  </si>
  <si>
    <t>Инвалидна тоалтен мивка - комплект</t>
  </si>
  <si>
    <t>Общообменна вентилация и климатизация на Бистро E-3</t>
  </si>
  <si>
    <r>
      <t xml:space="preserve">Пускател (автоматика) за енергоспестяващ вентил. бокс </t>
    </r>
    <r>
      <rPr>
        <sz val="8"/>
        <rFont val="Arial"/>
        <family val="2"/>
      </rPr>
      <t>(1 фазен - до 0,5 kW)</t>
    </r>
  </si>
  <si>
    <r>
      <t>Неподвижна жалузийна решетка РЖ 1000/700,</t>
    </r>
    <r>
      <rPr>
        <sz val="8"/>
        <rFont val="Arial"/>
        <family val="2"/>
      </rPr>
      <t xml:space="preserve"> с кутия и 2 филтърни секции EU-4</t>
    </r>
  </si>
  <si>
    <r>
      <t xml:space="preserve">Канален вентилатор L/B/H - 645/600/300; </t>
    </r>
    <r>
      <rPr>
        <sz val="8"/>
        <rFont val="Arial"/>
        <family val="2"/>
      </rPr>
      <t>2 000 m³/h; 200 Pa; Nел.=660W/230V</t>
    </r>
  </si>
  <si>
    <r>
      <t xml:space="preserve">Крайстенен кухненски чадър - L/B/H-1500/700/450 mm. </t>
    </r>
    <r>
      <rPr>
        <sz val="8"/>
        <rFont val="Arial"/>
        <family val="2"/>
      </rPr>
      <t>с комбиниран филтър</t>
    </r>
  </si>
  <si>
    <t>решетката е обща с тази от позиция 185</t>
  </si>
  <si>
    <r>
      <t>Канален вентилатор Ø250;</t>
    </r>
    <r>
      <rPr>
        <sz val="10"/>
        <rFont val="Arial"/>
        <family val="2"/>
      </rPr>
      <t xml:space="preserve"> 950 m³/h; 180Pa; 0,180 kW/230V</t>
    </r>
  </si>
  <si>
    <r>
      <t xml:space="preserve">Осов вентилатор за канален монтаж Ø125; </t>
    </r>
    <r>
      <rPr>
        <sz val="8"/>
        <rFont val="Arial"/>
        <family val="2"/>
      </rPr>
      <t>180 m³/h; 90 Pa; 0,03 kW/230V</t>
    </r>
  </si>
  <si>
    <t>Смесителна кутия с размери 1300/300/400</t>
  </si>
  <si>
    <t>решетката е обща с тази от позиция 256</t>
  </si>
  <si>
    <r>
      <t>Канален вентилатор Ø200;</t>
    </r>
    <r>
      <rPr>
        <sz val="10"/>
        <rFont val="Arial"/>
        <family val="2"/>
      </rPr>
      <t xml:space="preserve"> 850 m³/h; 140Pa; 0,120 kW/230V</t>
    </r>
  </si>
  <si>
    <t>Осветителни акрилни люкове 180/160см неотваряеми</t>
  </si>
  <si>
    <t xml:space="preserve">Инвалидна тоалeтna  - комплект </t>
  </si>
  <si>
    <t xml:space="preserve">Фрезоване на бетонова настилка в кухни на бистра </t>
  </si>
  <si>
    <t xml:space="preserve">Вратички за ревизия </t>
  </si>
  <si>
    <t>Вратички за ревизия ( сливащи се с околната площ)</t>
  </si>
  <si>
    <t xml:space="preserve">                   РЕКОНСТРУКЦИЯ И МОДЕРНИЗАЦИЯ СГРАДА “МАГАЗИЯ - 1” В УПИ VI                                                                                                                                007079.618.1019 ОТ ТЕРИТОРИЯТА НА ПРИСТАНИЩЕ БУРГАС</t>
  </si>
  <si>
    <t>Гранитогрес  по стени при санитарни помещения</t>
  </si>
  <si>
    <t>Гранитогрес  по стени при кухня на височина 1,6м</t>
  </si>
  <si>
    <t>Ново възлагане</t>
  </si>
  <si>
    <t xml:space="preserve">                                                                          РЕКОНСТРУКЦИЯ И МОДЕРНИЗАЦИЯ СГРАДА “МАГАЗИЯ - 1” В УПИ VI 007079.618.1019 ОТ ТЕРИТОРИЯТА НА ПРИСТАНИЩЕ БУРГАС</t>
  </si>
  <si>
    <t xml:space="preserve">  Част: Архитектура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</si>
</sst>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лв.&quot;_-;\-* #,##0.00\ &quot;лв.&quot;_-;_-* &quot;-&quot;??\ &quot;лв.&quot;_-;_-@_-"/>
    <numFmt numFmtId="164" formatCode="#,##0.00\ &quot;лв.&quot;"/>
    <numFmt numFmtId="165" formatCode="0.0"/>
  </numFmts>
  <fonts count="38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u val="single"/>
      <sz val="11"/>
      <name val="Arial"/>
      <family val="2"/>
    </font>
    <font>
      <sz val="10"/>
      <color rgb="FFFF000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Helv"/>
      <family val="2"/>
    </font>
    <font>
      <sz val="8"/>
      <name val="Arial"/>
      <family val="2"/>
    </font>
    <font>
      <sz val="14"/>
      <name val="Arial"/>
      <family val="2"/>
    </font>
    <font>
      <b/>
      <sz val="11"/>
      <color indexed="9"/>
      <name val="Arial"/>
      <family val="2"/>
    </font>
    <font>
      <sz val="14"/>
      <color theme="1"/>
      <name val="Arial"/>
      <family val="2"/>
    </font>
    <font>
      <b/>
      <u val="single"/>
      <sz val="12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  <scheme val="minor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3F3F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/>
      <bottom/>
    </border>
    <border>
      <left style="medium">
        <color rgb="FF999999"/>
      </left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3" fillId="17" borderId="0" applyNumberFormat="0" applyBorder="0" applyAlignment="0" applyProtection="0"/>
    <xf numFmtId="0" fontId="14" fillId="9" borderId="1" applyNumberFormat="0" applyAlignment="0" applyProtection="0"/>
    <xf numFmtId="0" fontId="15" fillId="14" borderId="2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1" applyNumberFormat="0" applyAlignment="0" applyProtection="0"/>
    <xf numFmtId="0" fontId="22" fillId="0" borderId="6" applyNumberFormat="0" applyFill="0" applyAlignment="0" applyProtection="0"/>
    <xf numFmtId="0" fontId="23" fillId="10" borderId="0" applyNumberFormat="0" applyBorder="0" applyAlignment="0" applyProtection="0"/>
    <xf numFmtId="0" fontId="11" fillId="0" borderId="0" applyProtection="0">
      <alignment/>
    </xf>
    <xf numFmtId="0" fontId="11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1" fillId="0" borderId="0">
      <alignment/>
      <protection/>
    </xf>
    <xf numFmtId="0" fontId="0" fillId="5" borderId="7" applyNumberFormat="0" applyFont="0" applyAlignment="0" applyProtection="0"/>
    <xf numFmtId="0" fontId="24" fillId="9" borderId="8" applyNumberFormat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1" fillId="0" borderId="0">
      <alignment/>
      <protection/>
    </xf>
    <xf numFmtId="0" fontId="28" fillId="0" borderId="0">
      <alignment/>
      <protection/>
    </xf>
    <xf numFmtId="4" fontId="29" fillId="0" borderId="10">
      <alignment vertical="top" wrapText="1"/>
      <protection/>
    </xf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Protection="0">
      <alignment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73">
    <xf numFmtId="0" fontId="0" fillId="0" borderId="0" xfId="0"/>
    <xf numFmtId="0" fontId="0" fillId="0" borderId="0" xfId="25">
      <alignment/>
      <protection/>
    </xf>
    <xf numFmtId="0" fontId="0" fillId="0" borderId="0" xfId="25" applyBorder="1">
      <alignment/>
      <protection/>
    </xf>
    <xf numFmtId="0" fontId="0" fillId="0" borderId="0" xfId="25" applyFill="1">
      <alignment/>
      <protection/>
    </xf>
    <xf numFmtId="0" fontId="4" fillId="0" borderId="10" xfId="0" applyFont="1" applyFill="1" applyBorder="1" applyAlignment="1">
      <alignment wrapText="1"/>
    </xf>
    <xf numFmtId="0" fontId="4" fillId="0" borderId="0" xfId="25" applyFont="1" applyFill="1">
      <alignment/>
      <protection/>
    </xf>
    <xf numFmtId="0" fontId="4" fillId="0" borderId="0" xfId="25" applyFont="1" applyFill="1" applyBorder="1">
      <alignment/>
      <protection/>
    </xf>
    <xf numFmtId="0" fontId="4" fillId="0" borderId="0" xfId="24" applyFont="1" applyFill="1" applyBorder="1">
      <alignment/>
      <protection/>
    </xf>
    <xf numFmtId="0" fontId="4" fillId="0" borderId="10" xfId="0" applyFont="1" applyFill="1" applyBorder="1"/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0" xfId="24" applyFont="1" applyFill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 wrapText="1"/>
    </xf>
    <xf numFmtId="0" fontId="0" fillId="0" borderId="0" xfId="25" applyFill="1" applyBorder="1">
      <alignment/>
      <protection/>
    </xf>
    <xf numFmtId="164" fontId="4" fillId="0" borderId="10" xfId="0" applyNumberFormat="1" applyFont="1" applyBorder="1"/>
    <xf numFmtId="164" fontId="4" fillId="0" borderId="10" xfId="0" applyNumberFormat="1" applyFont="1" applyFill="1" applyBorder="1"/>
    <xf numFmtId="0" fontId="10" fillId="0" borderId="0" xfId="0" applyFont="1" applyFill="1"/>
    <xf numFmtId="0" fontId="5" fillId="18" borderId="0" xfId="24" applyFont="1" applyFill="1" applyBorder="1" applyAlignment="1">
      <alignment vertical="center" wrapText="1"/>
      <protection/>
    </xf>
    <xf numFmtId="0" fontId="5" fillId="0" borderId="0" xfId="24" applyFont="1" applyFill="1" applyBorder="1" applyAlignment="1">
      <alignment vertical="center" wrapText="1"/>
      <protection/>
    </xf>
    <xf numFmtId="0" fontId="5" fillId="0" borderId="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0" xfId="68" applyNumberFormat="1" applyFont="1" applyFill="1" applyBorder="1" applyAlignment="1">
      <alignment horizontal="center" wrapText="1"/>
      <protection/>
    </xf>
    <xf numFmtId="0" fontId="4" fillId="0" borderId="10" xfId="68" applyNumberFormat="1" applyFont="1" applyFill="1" applyBorder="1" applyAlignment="1">
      <alignment horizontal="center" vertical="top" wrapText="1"/>
      <protection/>
    </xf>
    <xf numFmtId="0" fontId="4" fillId="0" borderId="10" xfId="68" applyNumberFormat="1" applyFont="1" applyFill="1" applyBorder="1" applyAlignment="1">
      <alignment vertical="center" wrapText="1"/>
      <protection/>
    </xf>
    <xf numFmtId="0" fontId="4" fillId="0" borderId="10" xfId="68" applyNumberFormat="1" applyFont="1" applyFill="1" applyBorder="1" applyAlignment="1">
      <alignment vertical="top" wrapText="1"/>
      <protection/>
    </xf>
    <xf numFmtId="0" fontId="8" fillId="0" borderId="0" xfId="24" applyFont="1" applyFill="1" applyBorder="1">
      <alignment/>
      <protection/>
    </xf>
    <xf numFmtId="0" fontId="7" fillId="0" borderId="0" xfId="24" applyFont="1" applyFill="1" applyBorder="1" applyAlignment="1">
      <alignment horizontal="center" vertical="center" wrapText="1"/>
      <protection/>
    </xf>
    <xf numFmtId="165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/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44" fontId="4" fillId="0" borderId="10" xfId="16" applyFont="1" applyFill="1" applyBorder="1" applyAlignment="1">
      <alignment vertical="center"/>
    </xf>
    <xf numFmtId="164" fontId="4" fillId="0" borderId="0" xfId="24" applyNumberFormat="1" applyFont="1" applyFill="1" applyBorder="1">
      <alignment/>
      <protection/>
    </xf>
    <xf numFmtId="164" fontId="5" fillId="0" borderId="11" xfId="0" applyNumberFormat="1" applyFont="1" applyBorder="1" applyAlignment="1">
      <alignment horizontal="center" vertical="center" wrapText="1"/>
    </xf>
    <xf numFmtId="44" fontId="5" fillId="0" borderId="10" xfId="0" applyNumberFormat="1" applyFont="1" applyBorder="1" applyAlignment="1">
      <alignment horizontal="center" vertical="center" wrapText="1"/>
    </xf>
    <xf numFmtId="44" fontId="4" fillId="0" borderId="10" xfId="0" applyNumberFormat="1" applyFont="1" applyBorder="1"/>
    <xf numFmtId="44" fontId="4" fillId="0" borderId="10" xfId="0" applyNumberFormat="1" applyFont="1" applyFill="1" applyBorder="1"/>
    <xf numFmtId="44" fontId="4" fillId="0" borderId="10" xfId="24" applyNumberFormat="1" applyFont="1" applyBorder="1">
      <alignment/>
      <protection/>
    </xf>
    <xf numFmtId="44" fontId="4" fillId="0" borderId="10" xfId="24" applyNumberFormat="1" applyFont="1" applyFill="1" applyBorder="1">
      <alignment/>
      <protection/>
    </xf>
    <xf numFmtId="164" fontId="4" fillId="0" borderId="10" xfId="24" applyNumberFormat="1" applyFont="1" applyFill="1" applyBorder="1" applyAlignment="1">
      <alignment horizontal="center" wrapText="1"/>
      <protection/>
    </xf>
    <xf numFmtId="0" fontId="6" fillId="19" borderId="10" xfId="0" applyFont="1" applyFill="1" applyBorder="1"/>
    <xf numFmtId="0" fontId="3" fillId="20" borderId="10" xfId="0" applyFont="1" applyFill="1" applyBorder="1"/>
    <xf numFmtId="0" fontId="3" fillId="20" borderId="10" xfId="0" applyFont="1" applyFill="1" applyBorder="1" applyAlignment="1">
      <alignment horizontal="center"/>
    </xf>
    <xf numFmtId="44" fontId="3" fillId="0" borderId="10" xfId="16" applyFont="1" applyBorder="1"/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44" fontId="6" fillId="0" borderId="10" xfId="16" applyFont="1" applyBorder="1"/>
    <xf numFmtId="0" fontId="3" fillId="20" borderId="10" xfId="0" applyFont="1" applyFill="1" applyBorder="1" applyAlignment="1">
      <alignment wrapText="1"/>
    </xf>
    <xf numFmtId="0" fontId="3" fillId="0" borderId="10" xfId="0" applyFont="1" applyBorder="1" applyAlignment="1">
      <alignment horizontal="right"/>
    </xf>
    <xf numFmtId="0" fontId="3" fillId="0" borderId="0" xfId="0" applyFont="1"/>
    <xf numFmtId="0" fontId="6" fillId="19" borderId="10" xfId="0" applyFont="1" applyFill="1" applyBorder="1" applyAlignment="1">
      <alignment horizontal="center"/>
    </xf>
    <xf numFmtId="44" fontId="3" fillId="0" borderId="10" xfId="16" applyFont="1" applyFill="1" applyBorder="1"/>
    <xf numFmtId="0" fontId="5" fillId="0" borderId="10" xfId="0" applyFont="1" applyFill="1" applyBorder="1" applyAlignment="1">
      <alignment wrapText="1"/>
    </xf>
    <xf numFmtId="0" fontId="0" fillId="0" borderId="0" xfId="0" applyFill="1"/>
    <xf numFmtId="164" fontId="5" fillId="0" borderId="10" xfId="0" applyNumberFormat="1" applyFont="1" applyBorder="1" applyAlignment="1">
      <alignment horizontal="center" vertical="center" wrapText="1"/>
    </xf>
    <xf numFmtId="0" fontId="4" fillId="0" borderId="10" xfId="78" applyFont="1" applyBorder="1" applyAlignment="1">
      <alignment horizontal="center" vertical="center"/>
      <protection/>
    </xf>
    <xf numFmtId="164" fontId="5" fillId="0" borderId="10" xfId="0" applyNumberFormat="1" applyFont="1" applyFill="1" applyBorder="1" applyAlignment="1">
      <alignment wrapText="1"/>
    </xf>
    <xf numFmtId="44" fontId="4" fillId="0" borderId="0" xfId="24" applyNumberFormat="1" applyFont="1" applyFill="1" applyBorder="1">
      <alignment/>
      <protection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/>
    </xf>
    <xf numFmtId="44" fontId="5" fillId="0" borderId="10" xfId="0" applyNumberFormat="1" applyFont="1" applyFill="1" applyBorder="1" applyAlignment="1">
      <alignment wrapText="1"/>
    </xf>
    <xf numFmtId="164" fontId="3" fillId="0" borderId="0" xfId="0" applyNumberFormat="1" applyFont="1"/>
    <xf numFmtId="0" fontId="5" fillId="0" borderId="11" xfId="0" applyFont="1" applyBorder="1" applyAlignment="1">
      <alignment horizontal="center" vertical="center" wrapText="1"/>
    </xf>
    <xf numFmtId="0" fontId="5" fillId="18" borderId="0" xfId="24" applyFont="1" applyFill="1" applyBorder="1" applyAlignment="1">
      <alignment horizontal="center" vertical="center" wrapText="1"/>
      <protection/>
    </xf>
    <xf numFmtId="0" fontId="7" fillId="18" borderId="0" xfId="24" applyFont="1" applyFill="1" applyBorder="1" applyAlignment="1">
      <alignment horizontal="center" vertical="center" wrapText="1"/>
      <protection/>
    </xf>
    <xf numFmtId="164" fontId="4" fillId="0" borderId="10" xfId="24" applyNumberFormat="1" applyFont="1" applyFill="1" applyBorder="1" applyAlignment="1">
      <alignment horizontal="right" vertical="center"/>
      <protection/>
    </xf>
    <xf numFmtId="0" fontId="4" fillId="0" borderId="10" xfId="78" applyFont="1" applyFill="1" applyBorder="1" applyAlignment="1">
      <alignment horizontal="center" vertical="center"/>
      <protection/>
    </xf>
    <xf numFmtId="0" fontId="0" fillId="0" borderId="0" xfId="25" applyFont="1" applyFill="1" applyBorder="1">
      <alignment/>
      <protection/>
    </xf>
    <xf numFmtId="0" fontId="0" fillId="0" borderId="0" xfId="25" applyFont="1" applyFill="1">
      <alignment/>
      <protection/>
    </xf>
    <xf numFmtId="0" fontId="6" fillId="0" borderId="10" xfId="0" applyFont="1" applyFill="1" applyBorder="1"/>
    <xf numFmtId="0" fontId="6" fillId="0" borderId="10" xfId="0" applyFont="1" applyFill="1" applyBorder="1" applyAlignment="1">
      <alignment horizontal="center"/>
    </xf>
    <xf numFmtId="0" fontId="3" fillId="0" borderId="10" xfId="0" applyFont="1" applyFill="1" applyBorder="1"/>
    <xf numFmtId="0" fontId="3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right"/>
    </xf>
    <xf numFmtId="44" fontId="6" fillId="0" borderId="10" xfId="16" applyFont="1" applyFill="1" applyBorder="1"/>
    <xf numFmtId="0" fontId="4" fillId="0" borderId="0" xfId="78" applyFont="1">
      <alignment/>
      <protection/>
    </xf>
    <xf numFmtId="0" fontId="4" fillId="0" borderId="10" xfId="78" applyFont="1" applyBorder="1" applyAlignment="1">
      <alignment horizontal="center"/>
      <protection/>
    </xf>
    <xf numFmtId="0" fontId="4" fillId="0" borderId="10" xfId="78" applyFont="1" applyFill="1" applyBorder="1" applyAlignment="1">
      <alignment horizontal="center"/>
      <protection/>
    </xf>
    <xf numFmtId="0" fontId="4" fillId="0" borderId="10" xfId="78" applyFont="1" applyBorder="1">
      <alignment/>
      <protection/>
    </xf>
    <xf numFmtId="0" fontId="4" fillId="0" borderId="0" xfId="78" applyFont="1" applyBorder="1" applyAlignment="1">
      <alignment horizontal="center"/>
      <protection/>
    </xf>
    <xf numFmtId="0" fontId="4" fillId="0" borderId="0" xfId="78" applyFont="1" applyBorder="1" applyAlignment="1">
      <alignment/>
      <protection/>
    </xf>
    <xf numFmtId="0" fontId="4" fillId="0" borderId="0" xfId="78" applyFont="1" applyBorder="1" applyAlignment="1">
      <alignment horizontal="center" vertical="center"/>
      <protection/>
    </xf>
    <xf numFmtId="0" fontId="4" fillId="0" borderId="0" xfId="78" applyFont="1" applyBorder="1">
      <alignment/>
      <protection/>
    </xf>
    <xf numFmtId="164" fontId="4" fillId="0" borderId="0" xfId="78" applyNumberFormat="1" applyFont="1" applyBorder="1">
      <alignment/>
      <protection/>
    </xf>
    <xf numFmtId="2" fontId="4" fillId="0" borderId="0" xfId="78" applyNumberFormat="1" applyFont="1" applyBorder="1" applyAlignment="1">
      <alignment horizontal="center" vertical="center"/>
      <protection/>
    </xf>
    <xf numFmtId="0" fontId="4" fillId="0" borderId="12" xfId="78" applyFont="1" applyBorder="1" applyAlignment="1">
      <alignment horizontal="center"/>
      <protection/>
    </xf>
    <xf numFmtId="164" fontId="4" fillId="0" borderId="0" xfId="78" applyNumberFormat="1" applyFont="1">
      <alignment/>
      <protection/>
    </xf>
    <xf numFmtId="2" fontId="5" fillId="0" borderId="10" xfId="0" applyNumberFormat="1" applyFont="1" applyBorder="1" applyAlignment="1">
      <alignment horizontal="center" vertical="center" wrapText="1"/>
    </xf>
    <xf numFmtId="164" fontId="4" fillId="0" borderId="10" xfId="78" applyNumberFormat="1" applyFont="1" applyFill="1" applyBorder="1" applyAlignment="1">
      <alignment horizontal="right" vertical="center"/>
      <protection/>
    </xf>
    <xf numFmtId="2" fontId="4" fillId="0" borderId="10" xfId="78" applyNumberFormat="1" applyFont="1" applyFill="1" applyBorder="1" applyAlignment="1">
      <alignment horizontal="center" vertical="center" wrapText="1"/>
      <protection/>
    </xf>
    <xf numFmtId="2" fontId="4" fillId="0" borderId="10" xfId="78" applyNumberFormat="1" applyFont="1" applyBorder="1" applyAlignment="1">
      <alignment horizontal="center" vertical="center"/>
      <protection/>
    </xf>
    <xf numFmtId="164" fontId="4" fillId="0" borderId="10" xfId="78" applyNumberFormat="1" applyFont="1" applyBorder="1" applyAlignment="1">
      <alignment horizontal="right" vertical="center"/>
      <protection/>
    </xf>
    <xf numFmtId="164" fontId="5" fillId="0" borderId="10" xfId="0" applyNumberFormat="1" applyFont="1" applyFill="1" applyBorder="1" applyAlignment="1">
      <alignment horizontal="right" vertical="center" wrapText="1"/>
    </xf>
    <xf numFmtId="164" fontId="4" fillId="0" borderId="0" xfId="78" applyNumberFormat="1" applyFont="1" applyBorder="1" applyAlignment="1">
      <alignment horizontal="right" vertical="center"/>
      <protection/>
    </xf>
    <xf numFmtId="0" fontId="4" fillId="0" borderId="12" xfId="78" applyFont="1" applyBorder="1" applyAlignment="1">
      <alignment horizontal="center" vertical="center"/>
      <protection/>
    </xf>
    <xf numFmtId="164" fontId="4" fillId="0" borderId="0" xfId="78" applyNumberFormat="1" applyFont="1" applyAlignment="1">
      <alignment horizontal="right" vertical="center"/>
      <protection/>
    </xf>
    <xf numFmtId="44" fontId="4" fillId="0" borderId="10" xfId="78" applyNumberFormat="1" applyFont="1" applyBorder="1">
      <alignment/>
      <protection/>
    </xf>
    <xf numFmtId="44" fontId="4" fillId="0" borderId="10" xfId="78" applyNumberFormat="1" applyFont="1" applyFill="1" applyBorder="1">
      <alignment/>
      <protection/>
    </xf>
    <xf numFmtId="0" fontId="4" fillId="0" borderId="10" xfId="78" applyFont="1" applyBorder="1" applyAlignment="1">
      <alignment vertical="center"/>
      <protection/>
    </xf>
    <xf numFmtId="0" fontId="4" fillId="0" borderId="0" xfId="78" applyFont="1" applyBorder="1" applyAlignment="1">
      <alignment vertical="center"/>
      <protection/>
    </xf>
    <xf numFmtId="44" fontId="4" fillId="0" borderId="0" xfId="78" applyNumberFormat="1" applyFont="1" applyBorder="1">
      <alignment/>
      <protection/>
    </xf>
    <xf numFmtId="0" fontId="4" fillId="0" borderId="12" xfId="78" applyFont="1" applyBorder="1" applyAlignment="1">
      <alignment vertical="center"/>
      <protection/>
    </xf>
    <xf numFmtId="44" fontId="4" fillId="0" borderId="0" xfId="78" applyNumberFormat="1" applyFont="1">
      <alignment/>
      <protection/>
    </xf>
    <xf numFmtId="0" fontId="4" fillId="0" borderId="0" xfId="78" applyFont="1" applyFill="1">
      <alignment/>
      <protection/>
    </xf>
    <xf numFmtId="44" fontId="4" fillId="0" borderId="0" xfId="78" applyNumberFormat="1" applyFont="1" applyFill="1">
      <alignment/>
      <protection/>
    </xf>
    <xf numFmtId="0" fontId="4" fillId="0" borderId="12" xfId="78" applyFont="1" applyBorder="1">
      <alignment/>
      <protection/>
    </xf>
    <xf numFmtId="164" fontId="4" fillId="0" borderId="10" xfId="78" applyNumberFormat="1" applyFont="1" applyFill="1" applyBorder="1" applyAlignment="1">
      <alignment horizontal="center" wrapText="1"/>
      <protection/>
    </xf>
    <xf numFmtId="0" fontId="4" fillId="0" borderId="10" xfId="78" applyNumberFormat="1" applyFont="1" applyFill="1" applyBorder="1" applyAlignment="1">
      <alignment wrapText="1"/>
      <protection/>
    </xf>
    <xf numFmtId="165" fontId="5" fillId="0" borderId="10" xfId="0" applyNumberFormat="1" applyFont="1" applyBorder="1" applyAlignment="1">
      <alignment horizontal="center" vertical="center" wrapText="1"/>
    </xf>
    <xf numFmtId="165" fontId="4" fillId="0" borderId="10" xfId="24" applyNumberFormat="1" applyFont="1" applyFill="1" applyBorder="1" applyAlignment="1">
      <alignment horizontal="center" vertical="center"/>
      <protection/>
    </xf>
    <xf numFmtId="165" fontId="4" fillId="0" borderId="10" xfId="78" applyNumberFormat="1" applyFont="1" applyFill="1" applyBorder="1" applyAlignment="1">
      <alignment horizontal="center"/>
      <protection/>
    </xf>
    <xf numFmtId="165" fontId="4" fillId="0" borderId="10" xfId="78" applyNumberFormat="1" applyFont="1" applyFill="1" applyBorder="1" applyAlignment="1">
      <alignment horizontal="center" vertical="center"/>
      <protection/>
    </xf>
    <xf numFmtId="0" fontId="5" fillId="18" borderId="0" xfId="24" applyFont="1" applyFill="1" applyBorder="1" applyAlignment="1">
      <alignment horizontal="center" vertical="center" wrapText="1"/>
      <protection/>
    </xf>
    <xf numFmtId="2" fontId="4" fillId="0" borderId="10" xfId="78" applyNumberFormat="1" applyFont="1" applyFill="1" applyBorder="1" applyAlignment="1">
      <alignment horizontal="center" vertical="center"/>
      <protection/>
    </xf>
    <xf numFmtId="44" fontId="3" fillId="0" borderId="10" xfId="16" applyFont="1" applyBorder="1" applyAlignment="1">
      <alignment horizontal="center" vertical="center"/>
    </xf>
    <xf numFmtId="0" fontId="33" fillId="0" borderId="10" xfId="0" applyFont="1" applyFill="1" applyBorder="1" applyAlignment="1">
      <alignment horizontal="center"/>
    </xf>
    <xf numFmtId="0" fontId="34" fillId="0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left"/>
    </xf>
    <xf numFmtId="165" fontId="3" fillId="0" borderId="10" xfId="0" applyNumberFormat="1" applyFont="1" applyFill="1" applyBorder="1" applyAlignment="1">
      <alignment horizontal="center"/>
    </xf>
    <xf numFmtId="0" fontId="29" fillId="0" borderId="10" xfId="0" applyFont="1" applyFill="1" applyBorder="1"/>
    <xf numFmtId="0" fontId="0" fillId="0" borderId="10" xfId="0" applyFont="1" applyFill="1" applyBorder="1"/>
    <xf numFmtId="0" fontId="35" fillId="0" borderId="10" xfId="0" applyFont="1" applyFill="1" applyBorder="1"/>
    <xf numFmtId="0" fontId="0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/>
    </xf>
    <xf numFmtId="44" fontId="0" fillId="0" borderId="0" xfId="0" applyNumberFormat="1" applyFill="1"/>
    <xf numFmtId="165" fontId="4" fillId="0" borderId="10" xfId="23" applyNumberFormat="1" applyFont="1" applyFill="1" applyBorder="1" applyAlignment="1">
      <alignment horizontal="center"/>
      <protection/>
    </xf>
    <xf numFmtId="0" fontId="4" fillId="0" borderId="10" xfId="78" applyFont="1" applyFill="1" applyBorder="1">
      <alignment/>
      <protection/>
    </xf>
    <xf numFmtId="0" fontId="4" fillId="0" borderId="10" xfId="78" applyFont="1" applyFill="1" applyBorder="1" applyAlignment="1">
      <alignment vertical="center"/>
      <protection/>
    </xf>
    <xf numFmtId="0" fontId="4" fillId="0" borderId="10" xfId="68" applyNumberFormat="1" applyFont="1" applyFill="1" applyBorder="1" applyAlignment="1">
      <alignment horizontal="center" vertical="center" wrapText="1"/>
      <protection/>
    </xf>
    <xf numFmtId="0" fontId="9" fillId="0" borderId="10" xfId="68" applyNumberFormat="1" applyFont="1" applyFill="1" applyBorder="1" applyAlignment="1">
      <alignment horizontal="center" vertical="center" wrapText="1"/>
      <protection/>
    </xf>
    <xf numFmtId="164" fontId="4" fillId="0" borderId="10" xfId="63" applyNumberFormat="1" applyFont="1" applyFill="1" applyBorder="1" applyAlignment="1">
      <alignment horizontal="center" wrapText="1"/>
    </xf>
    <xf numFmtId="0" fontId="5" fillId="0" borderId="10" xfId="68" applyNumberFormat="1" applyFont="1" applyFill="1" applyBorder="1" applyAlignment="1">
      <alignment horizontal="center" vertical="top" wrapText="1"/>
      <protection/>
    </xf>
    <xf numFmtId="0" fontId="4" fillId="0" borderId="10" xfId="68" applyNumberFormat="1" applyFont="1" applyFill="1" applyBorder="1" applyAlignment="1">
      <alignment horizontal="left" vertical="top" wrapText="1"/>
      <protection/>
    </xf>
    <xf numFmtId="2" fontId="4" fillId="0" borderId="10" xfId="0" applyNumberFormat="1" applyFont="1" applyFill="1" applyBorder="1" applyAlignment="1">
      <alignment horizontal="center" vertical="center"/>
    </xf>
    <xf numFmtId="164" fontId="4" fillId="0" borderId="10" xfId="16" applyNumberFormat="1" applyFont="1" applyFill="1" applyBorder="1" applyAlignment="1">
      <alignment vertical="center"/>
    </xf>
    <xf numFmtId="0" fontId="4" fillId="19" borderId="10" xfId="0" applyFont="1" applyFill="1" applyBorder="1" applyAlignment="1">
      <alignment horizontal="center" vertical="center" wrapText="1"/>
    </xf>
    <xf numFmtId="0" fontId="4" fillId="19" borderId="10" xfId="0" applyFont="1" applyFill="1" applyBorder="1" applyAlignment="1">
      <alignment wrapText="1"/>
    </xf>
    <xf numFmtId="2" fontId="4" fillId="19" borderId="10" xfId="0" applyNumberFormat="1" applyFont="1" applyFill="1" applyBorder="1" applyAlignment="1">
      <alignment horizontal="center" vertical="center" wrapText="1"/>
    </xf>
    <xf numFmtId="0" fontId="4" fillId="19" borderId="10" xfId="0" applyFont="1" applyFill="1" applyBorder="1" applyAlignment="1">
      <alignment horizontal="right" vertical="center" wrapText="1"/>
    </xf>
    <xf numFmtId="164" fontId="4" fillId="19" borderId="10" xfId="0" applyNumberFormat="1" applyFont="1" applyFill="1" applyBorder="1" applyAlignment="1">
      <alignment horizontal="right" vertical="center" wrapText="1"/>
    </xf>
    <xf numFmtId="0" fontId="0" fillId="19" borderId="0" xfId="25" applyFont="1" applyFill="1">
      <alignment/>
      <protection/>
    </xf>
    <xf numFmtId="0" fontId="4" fillId="19" borderId="0" xfId="25" applyFont="1" applyFill="1">
      <alignment/>
      <protection/>
    </xf>
    <xf numFmtId="2" fontId="4" fillId="19" borderId="10" xfId="16" applyNumberFormat="1" applyFont="1" applyFill="1" applyBorder="1" applyAlignment="1">
      <alignment horizontal="center" vertical="center" wrapText="1"/>
    </xf>
    <xf numFmtId="44" fontId="4" fillId="19" borderId="10" xfId="16" applyFont="1" applyFill="1" applyBorder="1" applyAlignment="1">
      <alignment horizontal="right" vertical="center" wrapText="1"/>
    </xf>
    <xf numFmtId="164" fontId="4" fillId="19" borderId="10" xfId="16" applyNumberFormat="1" applyFont="1" applyFill="1" applyBorder="1" applyAlignment="1">
      <alignment horizontal="right" vertical="center" wrapText="1"/>
    </xf>
    <xf numFmtId="0" fontId="4" fillId="19" borderId="0" xfId="25" applyFont="1" applyFill="1" applyBorder="1">
      <alignment/>
      <protection/>
    </xf>
    <xf numFmtId="0" fontId="5" fillId="18" borderId="0" xfId="24" applyFont="1" applyFill="1" applyBorder="1" applyAlignment="1">
      <alignment horizontal="center" vertical="center" wrapText="1"/>
      <protection/>
    </xf>
    <xf numFmtId="0" fontId="30" fillId="21" borderId="13" xfId="0" applyFont="1" applyFill="1" applyBorder="1" applyAlignment="1">
      <alignment horizontal="center" vertical="center" wrapText="1"/>
    </xf>
    <xf numFmtId="0" fontId="30" fillId="21" borderId="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21" borderId="13" xfId="0" applyFont="1" applyFill="1" applyBorder="1" applyAlignment="1">
      <alignment horizontal="center" vertical="center" wrapText="1"/>
    </xf>
    <xf numFmtId="0" fontId="4" fillId="21" borderId="0" xfId="0" applyFont="1" applyFill="1" applyBorder="1" applyAlignment="1">
      <alignment horizontal="center" vertical="center" wrapText="1"/>
    </xf>
    <xf numFmtId="0" fontId="5" fillId="0" borderId="0" xfId="24" applyFont="1" applyBorder="1" applyAlignment="1">
      <alignment horizontal="center" vertical="center" wrapText="1"/>
      <protection/>
    </xf>
    <xf numFmtId="0" fontId="30" fillId="18" borderId="0" xfId="24" applyFont="1" applyFill="1" applyBorder="1" applyAlignment="1">
      <alignment horizontal="center" vertical="center" wrapText="1"/>
      <protection/>
    </xf>
    <xf numFmtId="0" fontId="7" fillId="0" borderId="0" xfId="24" applyFont="1" applyBorder="1" applyAlignment="1">
      <alignment horizontal="center" vertical="center" wrapText="1"/>
      <protection/>
    </xf>
    <xf numFmtId="0" fontId="7" fillId="18" borderId="0" xfId="24" applyFont="1" applyFill="1" applyBorder="1" applyAlignment="1">
      <alignment horizontal="center" vertical="center" wrapText="1"/>
      <protection/>
    </xf>
    <xf numFmtId="0" fontId="32" fillId="18" borderId="0" xfId="24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</cellXfs>
  <cellStyles count="7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4" xfId="21"/>
    <cellStyle name="Normal 4 2" xfId="22"/>
    <cellStyle name="Normal 5" xfId="23"/>
    <cellStyle name="Normal 2 2" xfId="24"/>
    <cellStyle name="Normal 3" xfId="25"/>
    <cellStyle name="20% - Accent1 2" xfId="26"/>
    <cellStyle name="20% - Accent2 2" xfId="27"/>
    <cellStyle name="20% - Accent3 2" xfId="28"/>
    <cellStyle name="20% - Accent4 2" xfId="29"/>
    <cellStyle name="20% - Accent5 2" xfId="30"/>
    <cellStyle name="20% - Accent6 2" xfId="31"/>
    <cellStyle name="40% - Accent1 2" xfId="32"/>
    <cellStyle name="40% - Accent2 2" xfId="33"/>
    <cellStyle name="40% - Accent3 2" xfId="34"/>
    <cellStyle name="40% - Accent4 2" xfId="35"/>
    <cellStyle name="40% - Accent5 2" xfId="36"/>
    <cellStyle name="40% - Accent6 2" xfId="37"/>
    <cellStyle name="60% - Accent1 2" xfId="38"/>
    <cellStyle name="60% - Accent2 2" xfId="39"/>
    <cellStyle name="60% - Accent3 2" xfId="40"/>
    <cellStyle name="60% - Accent4 2" xfId="41"/>
    <cellStyle name="60% - Accent5 2" xfId="42"/>
    <cellStyle name="60% - Accent6 2" xfId="43"/>
    <cellStyle name="Accent1 2" xfId="44"/>
    <cellStyle name="Accent2 2" xfId="45"/>
    <cellStyle name="Accent3 2" xfId="46"/>
    <cellStyle name="Accent4 2" xfId="47"/>
    <cellStyle name="Accent5 2" xfId="48"/>
    <cellStyle name="Accent6 2" xfId="49"/>
    <cellStyle name="Bad 2" xfId="50"/>
    <cellStyle name="Calculation 2" xfId="51"/>
    <cellStyle name="Check Cell 2" xfId="52"/>
    <cellStyle name="Explanatory Text 2" xfId="53"/>
    <cellStyle name="Good 2" xfId="54"/>
    <cellStyle name="Heading 1 2" xfId="55"/>
    <cellStyle name="Heading 2 2" xfId="56"/>
    <cellStyle name="Heading 3 2" xfId="57"/>
    <cellStyle name="Heading 4 2" xfId="58"/>
    <cellStyle name="Input 2" xfId="59"/>
    <cellStyle name="Linked Cell 2" xfId="60"/>
    <cellStyle name="Neutral 2" xfId="61"/>
    <cellStyle name="Normal 2 3" xfId="62"/>
    <cellStyle name="Normal 2 2 2" xfId="63"/>
    <cellStyle name="Normal 3 2" xfId="64"/>
    <cellStyle name="Normal 4 3" xfId="65"/>
    <cellStyle name="Normal 4 2 2" xfId="66"/>
    <cellStyle name="Normal 5 2" xfId="67"/>
    <cellStyle name="Normal_ КС" xfId="68"/>
    <cellStyle name="Note 2" xfId="69"/>
    <cellStyle name="Output 2" xfId="70"/>
    <cellStyle name="Title 2" xfId="71"/>
    <cellStyle name="Total 2" xfId="72"/>
    <cellStyle name="Warning Text 2" xfId="73"/>
    <cellStyle name="Normal 7" xfId="74"/>
    <cellStyle name="Style 1" xfId="75"/>
    <cellStyle name="N0" xfId="76"/>
    <cellStyle name="Percent [0]_#6 Temps &amp; Contractors_laroux_PLDT" xfId="77"/>
    <cellStyle name="Normal 3 3" xfId="78"/>
    <cellStyle name="Norm੎੎" xfId="79"/>
    <cellStyle name="Нормален_Лист1" xfId="80"/>
    <cellStyle name="Normal 5 3" xfId="81"/>
    <cellStyle name="Normal 6" xfId="82"/>
    <cellStyle name="Normal 2 3 2" xfId="83"/>
    <cellStyle name="Normal 4 3 2" xfId="84"/>
    <cellStyle name="Normal 5 2 2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0</xdr:row>
      <xdr:rowOff>28575</xdr:rowOff>
    </xdr:from>
    <xdr:to>
      <xdr:col>1</xdr:col>
      <xdr:colOff>1485900</xdr:colOff>
      <xdr:row>3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28575"/>
          <a:ext cx="1638300" cy="60960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5</xdr:col>
      <xdr:colOff>838200</xdr:colOff>
      <xdr:row>8</xdr:row>
      <xdr:rowOff>314325</xdr:rowOff>
    </xdr:from>
    <xdr:ext cx="0" cy="171450"/>
    <xdr:sp macro="" textlink="">
      <xdr:nvSpPr>
        <xdr:cNvPr id="3" name="TextBox 2"/>
        <xdr:cNvSpPr txBox="1"/>
      </xdr:nvSpPr>
      <xdr:spPr>
        <a:xfrm>
          <a:off x="9658350" y="1781175"/>
          <a:ext cx="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bg-BG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57150</xdr:rowOff>
    </xdr:from>
    <xdr:to>
      <xdr:col>1</xdr:col>
      <xdr:colOff>1809750</xdr:colOff>
      <xdr:row>4</xdr:row>
      <xdr:rowOff>104775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57150"/>
          <a:ext cx="1857375" cy="6953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57150</xdr:rowOff>
    </xdr:from>
    <xdr:to>
      <xdr:col>1</xdr:col>
      <xdr:colOff>1752600</xdr:colOff>
      <xdr:row>4</xdr:row>
      <xdr:rowOff>104775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57150"/>
          <a:ext cx="1847850" cy="6953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38100</xdr:rowOff>
    </xdr:from>
    <xdr:to>
      <xdr:col>1</xdr:col>
      <xdr:colOff>1638300</xdr:colOff>
      <xdr:row>4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38100"/>
          <a:ext cx="1866900" cy="723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104775</xdr:rowOff>
    </xdr:from>
    <xdr:to>
      <xdr:col>1</xdr:col>
      <xdr:colOff>1619250</xdr:colOff>
      <xdr:row>4</xdr:row>
      <xdr:rowOff>142875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04775"/>
          <a:ext cx="1857375" cy="6858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57150</xdr:rowOff>
    </xdr:from>
    <xdr:to>
      <xdr:col>1</xdr:col>
      <xdr:colOff>1752600</xdr:colOff>
      <xdr:row>4</xdr:row>
      <xdr:rowOff>104775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57150"/>
          <a:ext cx="1847850" cy="6953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view="pageBreakPreview" zoomScale="70" zoomScaleSheetLayoutView="70" workbookViewId="0" topLeftCell="A2">
      <selection activeCell="E41" sqref="E41"/>
    </sheetView>
  </sheetViews>
  <sheetFormatPr defaultColWidth="8.8515625" defaultRowHeight="12.75"/>
  <cols>
    <col min="1" max="1" width="7.28125" style="106" bestFit="1" customWidth="1"/>
    <col min="2" max="2" width="77.8515625" style="94" customWidth="1"/>
    <col min="3" max="3" width="14.28125" style="93" customWidth="1"/>
    <col min="4" max="4" width="17.57421875" style="96" customWidth="1"/>
    <col min="5" max="5" width="15.28125" style="107" customWidth="1"/>
    <col min="6" max="6" width="19.00390625" style="107" customWidth="1"/>
    <col min="7" max="16384" width="8.8515625" style="1" customWidth="1"/>
  </cols>
  <sheetData>
    <row r="1" spans="1:6" s="3" customFormat="1" ht="13.15" customHeight="1">
      <c r="A1" s="166" t="s">
        <v>214</v>
      </c>
      <c r="B1" s="166"/>
      <c r="C1" s="166"/>
      <c r="D1" s="166"/>
      <c r="E1" s="166"/>
      <c r="F1" s="166"/>
    </row>
    <row r="2" spans="1:6" s="3" customFormat="1" ht="13.15" customHeight="1">
      <c r="A2" s="166"/>
      <c r="B2" s="166"/>
      <c r="C2" s="166"/>
      <c r="D2" s="166"/>
      <c r="E2" s="166"/>
      <c r="F2" s="166"/>
    </row>
    <row r="3" spans="1:6" s="3" customFormat="1" ht="13.15" customHeight="1">
      <c r="A3" s="166"/>
      <c r="B3" s="166"/>
      <c r="C3" s="166"/>
      <c r="D3" s="166"/>
      <c r="E3" s="166"/>
      <c r="F3" s="166"/>
    </row>
    <row r="4" spans="1:6" s="3" customFormat="1" ht="13.15" customHeight="1">
      <c r="A4" s="166"/>
      <c r="B4" s="166"/>
      <c r="C4" s="166"/>
      <c r="D4" s="166"/>
      <c r="E4" s="166"/>
      <c r="F4" s="166"/>
    </row>
    <row r="5" spans="1:6" s="3" customFormat="1" ht="13.15" customHeight="1">
      <c r="A5" s="158" t="s">
        <v>5</v>
      </c>
      <c r="B5" s="158"/>
      <c r="C5" s="167" t="s">
        <v>248</v>
      </c>
      <c r="D5" s="167"/>
      <c r="E5" s="167"/>
      <c r="F5" s="167"/>
    </row>
    <row r="6" spans="1:6" s="3" customFormat="1" ht="3.75" customHeight="1">
      <c r="A6" s="75"/>
      <c r="B6" s="75"/>
      <c r="C6" s="167"/>
      <c r="D6" s="167"/>
      <c r="E6" s="167"/>
      <c r="F6" s="167"/>
    </row>
    <row r="7" spans="1:6" s="3" customFormat="1" ht="23.25" customHeight="1">
      <c r="A7" s="159" t="s">
        <v>7</v>
      </c>
      <c r="B7" s="160"/>
      <c r="C7" s="160"/>
      <c r="D7" s="164"/>
      <c r="E7" s="165"/>
      <c r="F7" s="165"/>
    </row>
    <row r="8" spans="1:6" s="3" customFormat="1" ht="24.75" customHeight="1">
      <c r="A8" s="20"/>
      <c r="B8" s="20"/>
      <c r="C8" s="20"/>
      <c r="D8" s="161" t="s">
        <v>152</v>
      </c>
      <c r="E8" s="162"/>
      <c r="F8" s="163"/>
    </row>
    <row r="9" spans="1:6" s="3" customFormat="1" ht="39.75" customHeight="1">
      <c r="A9" s="16" t="s">
        <v>1</v>
      </c>
      <c r="B9" s="16" t="s">
        <v>2</v>
      </c>
      <c r="C9" s="16" t="s">
        <v>3</v>
      </c>
      <c r="D9" s="99" t="s">
        <v>0</v>
      </c>
      <c r="E9" s="16" t="s">
        <v>118</v>
      </c>
      <c r="F9" s="66" t="s">
        <v>119</v>
      </c>
    </row>
    <row r="10" spans="1:6" s="152" customFormat="1" ht="21.75" customHeight="1">
      <c r="A10" s="147"/>
      <c r="B10" s="148" t="s">
        <v>8</v>
      </c>
      <c r="C10" s="147"/>
      <c r="D10" s="149"/>
      <c r="E10" s="150"/>
      <c r="F10" s="151"/>
    </row>
    <row r="11" spans="1:6" s="5" customFormat="1" ht="12.75">
      <c r="A11" s="18">
        <v>1</v>
      </c>
      <c r="B11" s="4" t="s">
        <v>9</v>
      </c>
      <c r="C11" s="17" t="s">
        <v>10</v>
      </c>
      <c r="D11" s="31">
        <v>174.1</v>
      </c>
      <c r="E11" s="77">
        <v>168.4</v>
      </c>
      <c r="F11" s="77">
        <f>E11*D11</f>
        <v>29318.44</v>
      </c>
    </row>
    <row r="12" spans="1:6" s="5" customFormat="1" ht="15" customHeight="1">
      <c r="A12" s="18">
        <v>2</v>
      </c>
      <c r="B12" s="4" t="s">
        <v>153</v>
      </c>
      <c r="C12" s="17" t="s">
        <v>11</v>
      </c>
      <c r="D12" s="31">
        <v>320</v>
      </c>
      <c r="E12" s="77">
        <v>31</v>
      </c>
      <c r="F12" s="77">
        <f aca="true" t="shared" si="0" ref="F12:F25">E12*D12</f>
        <v>9920</v>
      </c>
    </row>
    <row r="13" spans="1:6" s="5" customFormat="1" ht="12.75">
      <c r="A13" s="18">
        <v>3</v>
      </c>
      <c r="B13" s="4" t="s">
        <v>201</v>
      </c>
      <c r="C13" s="17" t="s">
        <v>10</v>
      </c>
      <c r="D13" s="31">
        <v>25.9</v>
      </c>
      <c r="E13" s="77">
        <v>31</v>
      </c>
      <c r="F13" s="77">
        <f t="shared" si="0"/>
        <v>802.9</v>
      </c>
    </row>
    <row r="14" spans="1:6" s="5" customFormat="1" ht="28.5">
      <c r="A14" s="18">
        <v>4</v>
      </c>
      <c r="B14" s="4" t="s">
        <v>12</v>
      </c>
      <c r="C14" s="17" t="s">
        <v>11</v>
      </c>
      <c r="D14" s="31">
        <v>364</v>
      </c>
      <c r="E14" s="77">
        <v>55</v>
      </c>
      <c r="F14" s="77">
        <f t="shared" si="0"/>
        <v>20020</v>
      </c>
    </row>
    <row r="15" spans="1:6" s="5" customFormat="1" ht="12.75">
      <c r="A15" s="18">
        <v>5</v>
      </c>
      <c r="B15" s="4" t="s">
        <v>13</v>
      </c>
      <c r="C15" s="17" t="s">
        <v>11</v>
      </c>
      <c r="D15" s="31">
        <v>195</v>
      </c>
      <c r="E15" s="77">
        <v>34</v>
      </c>
      <c r="F15" s="77">
        <f t="shared" si="0"/>
        <v>6630</v>
      </c>
    </row>
    <row r="16" spans="1:6" s="5" customFormat="1" ht="28.5">
      <c r="A16" s="18">
        <v>6</v>
      </c>
      <c r="B16" s="4" t="s">
        <v>14</v>
      </c>
      <c r="C16" s="17" t="s">
        <v>11</v>
      </c>
      <c r="D16" s="31">
        <v>95</v>
      </c>
      <c r="E16" s="77">
        <v>64</v>
      </c>
      <c r="F16" s="77">
        <f t="shared" si="0"/>
        <v>6080</v>
      </c>
    </row>
    <row r="17" spans="1:6" s="5" customFormat="1" ht="12.75">
      <c r="A17" s="18">
        <v>7</v>
      </c>
      <c r="B17" s="4" t="s">
        <v>15</v>
      </c>
      <c r="C17" s="17" t="s">
        <v>11</v>
      </c>
      <c r="D17" s="31">
        <v>1450</v>
      </c>
      <c r="E17" s="77">
        <v>14.7</v>
      </c>
      <c r="F17" s="77">
        <f t="shared" si="0"/>
        <v>21315</v>
      </c>
    </row>
    <row r="18" spans="1:6" s="5" customFormat="1" ht="12.75">
      <c r="A18" s="18">
        <v>8</v>
      </c>
      <c r="B18" s="4" t="s">
        <v>16</v>
      </c>
      <c r="C18" s="17" t="s">
        <v>11</v>
      </c>
      <c r="D18" s="31">
        <v>1231</v>
      </c>
      <c r="E18" s="77">
        <v>7.5</v>
      </c>
      <c r="F18" s="77">
        <f t="shared" si="0"/>
        <v>9232.5</v>
      </c>
    </row>
    <row r="19" spans="1:6" s="5" customFormat="1" ht="12.75">
      <c r="A19" s="18">
        <f>A18+1</f>
        <v>9</v>
      </c>
      <c r="B19" s="4" t="s">
        <v>244</v>
      </c>
      <c r="C19" s="17" t="s">
        <v>11</v>
      </c>
      <c r="D19" s="31">
        <v>265</v>
      </c>
      <c r="E19" s="77">
        <v>42.5</v>
      </c>
      <c r="F19" s="77">
        <f t="shared" si="0"/>
        <v>11262.5</v>
      </c>
    </row>
    <row r="20" spans="1:6" s="5" customFormat="1" ht="12.75">
      <c r="A20" s="18">
        <f>A19+1</f>
        <v>10</v>
      </c>
      <c r="B20" s="4" t="s">
        <v>245</v>
      </c>
      <c r="C20" s="17" t="s">
        <v>11</v>
      </c>
      <c r="D20" s="31">
        <v>295</v>
      </c>
      <c r="E20" s="77">
        <v>42.5</v>
      </c>
      <c r="F20" s="77">
        <f t="shared" si="0"/>
        <v>12537.5</v>
      </c>
    </row>
    <row r="21" spans="1:6" s="153" customFormat="1" ht="12.75">
      <c r="A21" s="148"/>
      <c r="B21" s="148" t="s">
        <v>17</v>
      </c>
      <c r="C21" s="147"/>
      <c r="D21" s="149"/>
      <c r="E21" s="150"/>
      <c r="F21" s="151"/>
    </row>
    <row r="22" spans="1:6" s="5" customFormat="1" ht="12.75">
      <c r="A22" s="18">
        <v>11</v>
      </c>
      <c r="B22" s="4" t="s">
        <v>195</v>
      </c>
      <c r="C22" s="17"/>
      <c r="D22" s="31">
        <v>185</v>
      </c>
      <c r="E22" s="77">
        <v>45.14</v>
      </c>
      <c r="F22" s="77">
        <f t="shared" si="0"/>
        <v>8350.9</v>
      </c>
    </row>
    <row r="23" spans="1:6" s="157" customFormat="1" ht="12.75">
      <c r="A23" s="147"/>
      <c r="B23" s="148" t="s">
        <v>20</v>
      </c>
      <c r="C23" s="147"/>
      <c r="D23" s="154"/>
      <c r="E23" s="155"/>
      <c r="F23" s="156"/>
    </row>
    <row r="24" spans="1:6" s="6" customFormat="1" ht="15.75" customHeight="1">
      <c r="A24" s="17">
        <v>12</v>
      </c>
      <c r="B24" s="4" t="s">
        <v>215</v>
      </c>
      <c r="C24" s="17" t="s">
        <v>11</v>
      </c>
      <c r="D24" s="31">
        <v>225</v>
      </c>
      <c r="E24" s="100">
        <v>30</v>
      </c>
      <c r="F24" s="77">
        <f t="shared" si="0"/>
        <v>6750</v>
      </c>
    </row>
    <row r="25" spans="1:6" s="6" customFormat="1" ht="12.75">
      <c r="A25" s="17">
        <v>13</v>
      </c>
      <c r="B25" s="4" t="s">
        <v>128</v>
      </c>
      <c r="C25" s="17" t="s">
        <v>11</v>
      </c>
      <c r="D25" s="31">
        <v>215</v>
      </c>
      <c r="E25" s="100">
        <v>25</v>
      </c>
      <c r="F25" s="77">
        <f t="shared" si="0"/>
        <v>5375</v>
      </c>
    </row>
    <row r="26" spans="1:6" s="157" customFormat="1" ht="12.75">
      <c r="A26" s="147"/>
      <c r="B26" s="148" t="s">
        <v>21</v>
      </c>
      <c r="C26" s="147"/>
      <c r="D26" s="154"/>
      <c r="E26" s="155"/>
      <c r="F26" s="156"/>
    </row>
    <row r="27" spans="1:6" s="6" customFormat="1" ht="28.5">
      <c r="A27" s="17">
        <v>15</v>
      </c>
      <c r="B27" s="4" t="s">
        <v>22</v>
      </c>
      <c r="C27" s="17" t="s">
        <v>11</v>
      </c>
      <c r="D27" s="31">
        <v>210</v>
      </c>
      <c r="E27" s="100">
        <v>19.25</v>
      </c>
      <c r="F27" s="77">
        <f aca="true" t="shared" si="1" ref="F27">E27*D27</f>
        <v>4042.5</v>
      </c>
    </row>
    <row r="28" spans="1:6" s="79" customFormat="1" ht="15">
      <c r="A28" s="78"/>
      <c r="B28" s="64" t="s">
        <v>127</v>
      </c>
      <c r="C28" s="78"/>
      <c r="D28" s="125"/>
      <c r="E28" s="100"/>
      <c r="F28" s="104">
        <f>SUM(F11:F27)</f>
        <v>151637.24</v>
      </c>
    </row>
    <row r="29" spans="1:6" s="23" customFormat="1" ht="15">
      <c r="A29" s="78"/>
      <c r="B29" s="64" t="s">
        <v>212</v>
      </c>
      <c r="C29" s="78"/>
      <c r="D29" s="125"/>
      <c r="E29" s="100"/>
      <c r="F29" s="104"/>
    </row>
    <row r="30" spans="1:6" s="23" customFormat="1" ht="12.75">
      <c r="A30" s="17">
        <v>1</v>
      </c>
      <c r="B30" s="4" t="s">
        <v>200</v>
      </c>
      <c r="C30" s="17" t="s">
        <v>19</v>
      </c>
      <c r="D30" s="101">
        <v>10</v>
      </c>
      <c r="E30" s="100">
        <v>2633.24</v>
      </c>
      <c r="F30" s="77">
        <f>E30*D30</f>
        <v>26332.399999999998</v>
      </c>
    </row>
    <row r="31" spans="1:6" s="23" customFormat="1" ht="12.75">
      <c r="A31" s="17">
        <v>2</v>
      </c>
      <c r="B31" s="4" t="s">
        <v>238</v>
      </c>
      <c r="C31" s="17" t="s">
        <v>19</v>
      </c>
      <c r="D31" s="101">
        <v>8</v>
      </c>
      <c r="E31" s="100">
        <v>1464.98</v>
      </c>
      <c r="F31" s="77">
        <f>E31*D31</f>
        <v>11719.84</v>
      </c>
    </row>
    <row r="32" spans="1:6" s="23" customFormat="1" ht="15" customHeight="1">
      <c r="A32" s="17">
        <v>4</v>
      </c>
      <c r="B32" s="4" t="s">
        <v>210</v>
      </c>
      <c r="C32" s="17" t="s">
        <v>62</v>
      </c>
      <c r="D32" s="101">
        <v>5000</v>
      </c>
      <c r="E32" s="100">
        <v>2.88</v>
      </c>
      <c r="F32" s="77">
        <f>E32*D32</f>
        <v>14400</v>
      </c>
    </row>
    <row r="33" spans="1:6" s="23" customFormat="1" ht="12.75">
      <c r="A33" s="17">
        <v>5</v>
      </c>
      <c r="B33" s="4" t="s">
        <v>211</v>
      </c>
      <c r="C33" s="17" t="s">
        <v>11</v>
      </c>
      <c r="D33" s="101">
        <v>500</v>
      </c>
      <c r="E33" s="100">
        <v>19.75</v>
      </c>
      <c r="F33" s="77">
        <f>E33*D33</f>
        <v>9875</v>
      </c>
    </row>
    <row r="34" spans="1:6" s="23" customFormat="1" ht="15.75" customHeight="1">
      <c r="A34" s="67"/>
      <c r="B34" s="64" t="s">
        <v>127</v>
      </c>
      <c r="C34" s="67"/>
      <c r="D34" s="102"/>
      <c r="E34" s="103"/>
      <c r="F34" s="104">
        <f>SUM(F30:F33)</f>
        <v>62327.24</v>
      </c>
    </row>
    <row r="35" spans="1:6" s="23" customFormat="1" ht="12.75">
      <c r="A35" s="93"/>
      <c r="B35" s="94"/>
      <c r="C35" s="93"/>
      <c r="D35" s="96"/>
      <c r="E35" s="105"/>
      <c r="F35" s="105"/>
    </row>
    <row r="36" spans="1:6" s="23" customFormat="1" ht="12.75">
      <c r="A36" s="93"/>
      <c r="B36" s="94"/>
      <c r="C36" s="93"/>
      <c r="D36" s="96"/>
      <c r="E36" s="105"/>
      <c r="F36" s="105"/>
    </row>
    <row r="37" spans="1:6" s="23" customFormat="1" ht="12.75">
      <c r="A37" s="93"/>
      <c r="B37" s="94"/>
      <c r="C37" s="93"/>
      <c r="D37" s="96"/>
      <c r="E37" s="105"/>
      <c r="F37" s="105"/>
    </row>
    <row r="38" spans="1:6" s="23" customFormat="1" ht="12.75">
      <c r="A38" s="93"/>
      <c r="B38" s="94"/>
      <c r="C38" s="93"/>
      <c r="D38" s="96"/>
      <c r="E38" s="105"/>
      <c r="F38" s="105"/>
    </row>
    <row r="39" spans="1:6" s="23" customFormat="1" ht="12.75">
      <c r="A39" s="93"/>
      <c r="B39" s="94"/>
      <c r="C39" s="93"/>
      <c r="D39" s="96"/>
      <c r="E39" s="105"/>
      <c r="F39" s="105"/>
    </row>
    <row r="40" spans="1:6" s="23" customFormat="1" ht="12.75">
      <c r="A40" s="93"/>
      <c r="B40" s="94"/>
      <c r="C40" s="93"/>
      <c r="D40" s="96"/>
      <c r="E40" s="105"/>
      <c r="F40" s="105"/>
    </row>
    <row r="41" spans="1:6" s="23" customFormat="1" ht="12.75">
      <c r="A41" s="93"/>
      <c r="B41" s="94"/>
      <c r="C41" s="93"/>
      <c r="D41" s="96"/>
      <c r="E41" s="105"/>
      <c r="F41" s="105"/>
    </row>
    <row r="42" spans="1:6" s="23" customFormat="1" ht="12.75">
      <c r="A42" s="93"/>
      <c r="B42" s="94"/>
      <c r="C42" s="93"/>
      <c r="D42" s="96"/>
      <c r="E42" s="105"/>
      <c r="F42" s="105"/>
    </row>
    <row r="43" spans="1:6" s="23" customFormat="1" ht="12.75">
      <c r="A43" s="93"/>
      <c r="B43" s="94"/>
      <c r="C43" s="93"/>
      <c r="D43" s="96"/>
      <c r="E43" s="105"/>
      <c r="F43" s="105"/>
    </row>
    <row r="44" spans="1:6" s="23" customFormat="1" ht="12.75">
      <c r="A44" s="93"/>
      <c r="B44" s="94"/>
      <c r="C44" s="93"/>
      <c r="D44" s="96"/>
      <c r="E44" s="105"/>
      <c r="F44" s="105"/>
    </row>
    <row r="45" spans="1:6" s="23" customFormat="1" ht="12.75">
      <c r="A45" s="93"/>
      <c r="B45" s="94"/>
      <c r="C45" s="93"/>
      <c r="D45" s="96"/>
      <c r="E45" s="105"/>
      <c r="F45" s="105"/>
    </row>
    <row r="46" spans="1:6" s="23" customFormat="1" ht="12.75">
      <c r="A46" s="93"/>
      <c r="B46" s="94"/>
      <c r="C46" s="93"/>
      <c r="D46" s="96"/>
      <c r="E46" s="105"/>
      <c r="F46" s="105"/>
    </row>
    <row r="47" spans="1:6" s="23" customFormat="1" ht="12.75">
      <c r="A47" s="93"/>
      <c r="B47" s="94"/>
      <c r="C47" s="93"/>
      <c r="D47" s="96"/>
      <c r="E47" s="105"/>
      <c r="F47" s="105"/>
    </row>
    <row r="48" spans="1:6" s="23" customFormat="1" ht="12.75">
      <c r="A48" s="93"/>
      <c r="B48" s="94"/>
      <c r="C48" s="93"/>
      <c r="D48" s="96"/>
      <c r="E48" s="105"/>
      <c r="F48" s="105"/>
    </row>
    <row r="49" spans="1:6" s="23" customFormat="1" ht="12.75">
      <c r="A49" s="93"/>
      <c r="B49" s="94"/>
      <c r="C49" s="93"/>
      <c r="D49" s="96"/>
      <c r="E49" s="105"/>
      <c r="F49" s="105"/>
    </row>
    <row r="50" spans="1:6" s="23" customFormat="1" ht="12.75">
      <c r="A50" s="93"/>
      <c r="B50" s="94"/>
      <c r="C50" s="93"/>
      <c r="D50" s="96"/>
      <c r="E50" s="105"/>
      <c r="F50" s="105"/>
    </row>
    <row r="51" spans="1:6" s="23" customFormat="1" ht="12.75">
      <c r="A51" s="93"/>
      <c r="B51" s="94"/>
      <c r="C51" s="93"/>
      <c r="D51" s="96"/>
      <c r="E51" s="105"/>
      <c r="F51" s="105"/>
    </row>
    <row r="52" spans="1:6" s="23" customFormat="1" ht="12.75">
      <c r="A52" s="93"/>
      <c r="B52" s="94"/>
      <c r="C52" s="93"/>
      <c r="D52" s="96"/>
      <c r="E52" s="105"/>
      <c r="F52" s="105"/>
    </row>
    <row r="53" spans="1:6" s="2" customFormat="1" ht="12.75">
      <c r="A53" s="93"/>
      <c r="B53" s="94"/>
      <c r="C53" s="93"/>
      <c r="D53" s="96"/>
      <c r="E53" s="105"/>
      <c r="F53" s="105"/>
    </row>
    <row r="54" spans="1:6" s="2" customFormat="1" ht="12.75">
      <c r="A54" s="93"/>
      <c r="B54" s="94"/>
      <c r="C54" s="93"/>
      <c r="D54" s="96"/>
      <c r="E54" s="105"/>
      <c r="F54" s="105"/>
    </row>
    <row r="55" spans="1:6" s="2" customFormat="1" ht="12.75">
      <c r="A55" s="93"/>
      <c r="B55" s="94"/>
      <c r="C55" s="93"/>
      <c r="D55" s="96"/>
      <c r="E55" s="105"/>
      <c r="F55" s="105"/>
    </row>
    <row r="56" spans="1:6" s="2" customFormat="1" ht="12.75">
      <c r="A56" s="93"/>
      <c r="B56" s="94"/>
      <c r="C56" s="93"/>
      <c r="D56" s="96"/>
      <c r="E56" s="105"/>
      <c r="F56" s="105"/>
    </row>
    <row r="57" spans="1:6" s="2" customFormat="1" ht="12.75">
      <c r="A57" s="93"/>
      <c r="B57" s="94"/>
      <c r="C57" s="93"/>
      <c r="D57" s="96"/>
      <c r="E57" s="105"/>
      <c r="F57" s="105"/>
    </row>
    <row r="58" spans="1:6" s="2" customFormat="1" ht="12.75">
      <c r="A58" s="106"/>
      <c r="B58" s="94"/>
      <c r="C58" s="93"/>
      <c r="D58" s="96"/>
      <c r="E58" s="107"/>
      <c r="F58" s="107"/>
    </row>
  </sheetData>
  <mergeCells count="6">
    <mergeCell ref="A5:B5"/>
    <mergeCell ref="A7:C7"/>
    <mergeCell ref="D8:F8"/>
    <mergeCell ref="D7:F7"/>
    <mergeCell ref="A1:F4"/>
    <mergeCell ref="C5:F6"/>
  </mergeCells>
  <printOptions/>
  <pageMargins left="0.6375" right="0.53125" top="0.7480314960629921" bottom="0.7480314960629921" header="0.31496062992125984" footer="0.31496062992125984"/>
  <pageSetup horizontalDpi="600" verticalDpi="600" orientation="landscape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view="pageBreakPreview" zoomScale="70" zoomScaleSheetLayoutView="70" workbookViewId="0" topLeftCell="A1">
      <selection activeCell="E20" sqref="E20"/>
    </sheetView>
  </sheetViews>
  <sheetFormatPr defaultColWidth="8.8515625" defaultRowHeight="12.75"/>
  <cols>
    <col min="1" max="1" width="4.7109375" style="97" bestFit="1" customWidth="1"/>
    <col min="2" max="2" width="73.140625" style="92" customWidth="1"/>
    <col min="3" max="3" width="11.421875" style="93" bestFit="1" customWidth="1"/>
    <col min="4" max="4" width="17.28125" style="91" customWidth="1"/>
    <col min="5" max="5" width="17.421875" style="87" customWidth="1"/>
    <col min="6" max="6" width="22.28125" style="98" customWidth="1"/>
    <col min="7" max="16384" width="8.8515625" style="1" customWidth="1"/>
  </cols>
  <sheetData>
    <row r="1" spans="1:6" s="3" customFormat="1" ht="13.15" customHeight="1">
      <c r="A1" s="166" t="s">
        <v>126</v>
      </c>
      <c r="B1" s="166"/>
      <c r="C1" s="166"/>
      <c r="D1" s="166"/>
      <c r="E1" s="166"/>
      <c r="F1" s="166"/>
    </row>
    <row r="2" spans="1:6" s="3" customFormat="1" ht="13.15" customHeight="1">
      <c r="A2" s="166"/>
      <c r="B2" s="166"/>
      <c r="C2" s="166"/>
      <c r="D2" s="166"/>
      <c r="E2" s="166"/>
      <c r="F2" s="166"/>
    </row>
    <row r="3" spans="1:6" s="3" customFormat="1" ht="13.15" customHeight="1">
      <c r="A3" s="166"/>
      <c r="B3" s="166"/>
      <c r="C3" s="166"/>
      <c r="D3" s="166"/>
      <c r="E3" s="166"/>
      <c r="F3" s="166"/>
    </row>
    <row r="4" spans="1:6" s="3" customFormat="1" ht="13.15" customHeight="1">
      <c r="A4" s="166"/>
      <c r="B4" s="166"/>
      <c r="C4" s="166"/>
      <c r="D4" s="166"/>
      <c r="E4" s="166"/>
      <c r="F4" s="166"/>
    </row>
    <row r="5" spans="1:6" s="3" customFormat="1" ht="13.15" customHeight="1">
      <c r="A5" s="166"/>
      <c r="B5" s="166"/>
      <c r="C5" s="166"/>
      <c r="D5" s="166"/>
      <c r="E5" s="166"/>
      <c r="F5" s="166"/>
    </row>
    <row r="6" spans="1:6" s="3" customFormat="1" ht="13.15" customHeight="1">
      <c r="A6" s="158" t="s">
        <v>5</v>
      </c>
      <c r="B6" s="158"/>
      <c r="C6" s="167" t="s">
        <v>6</v>
      </c>
      <c r="D6" s="167"/>
      <c r="E6" s="167"/>
      <c r="F6" s="167"/>
    </row>
    <row r="7" spans="1:6" s="3" customFormat="1" ht="3.75" customHeight="1">
      <c r="A7" s="75"/>
      <c r="B7" s="27"/>
      <c r="C7" s="167"/>
      <c r="D7" s="167"/>
      <c r="E7" s="167"/>
      <c r="F7" s="167"/>
    </row>
    <row r="8" spans="1:6" s="3" customFormat="1" ht="12.75" customHeight="1">
      <c r="A8" s="19"/>
      <c r="B8" s="28"/>
      <c r="C8" s="19"/>
      <c r="D8" s="19"/>
      <c r="E8" s="7"/>
      <c r="F8" s="44"/>
    </row>
    <row r="9" spans="1:6" s="3" customFormat="1" ht="23.25" customHeight="1">
      <c r="A9" s="159" t="s">
        <v>7</v>
      </c>
      <c r="B9" s="160"/>
      <c r="C9" s="160"/>
      <c r="D9" s="160"/>
      <c r="E9" s="160"/>
      <c r="F9" s="160"/>
    </row>
    <row r="10" spans="1:6" s="3" customFormat="1" ht="24.75" customHeight="1">
      <c r="A10" s="20"/>
      <c r="B10" s="29"/>
      <c r="C10" s="20"/>
      <c r="D10" s="161" t="s">
        <v>152</v>
      </c>
      <c r="E10" s="162"/>
      <c r="F10" s="163"/>
    </row>
    <row r="11" spans="1:6" s="3" customFormat="1" ht="39.75" customHeight="1">
      <c r="A11" s="16" t="s">
        <v>1</v>
      </c>
      <c r="B11" s="30" t="s">
        <v>2</v>
      </c>
      <c r="C11" s="16" t="s">
        <v>3</v>
      </c>
      <c r="D11" s="16" t="s">
        <v>0</v>
      </c>
      <c r="E11" s="16" t="s">
        <v>118</v>
      </c>
      <c r="F11" s="66" t="s">
        <v>125</v>
      </c>
    </row>
    <row r="12" spans="1:6" s="26" customFormat="1" ht="28.5">
      <c r="A12" s="21">
        <v>1</v>
      </c>
      <c r="B12" s="13" t="s">
        <v>208</v>
      </c>
      <c r="C12" s="21" t="s">
        <v>62</v>
      </c>
      <c r="D12" s="145">
        <v>2150.5</v>
      </c>
      <c r="E12" s="43">
        <v>2.88</v>
      </c>
      <c r="F12" s="146">
        <f aca="true" t="shared" si="0" ref="F12">E12*D12</f>
        <v>6193.44</v>
      </c>
    </row>
    <row r="13" spans="1:6" s="23" customFormat="1" ht="12.75">
      <c r="A13" s="21">
        <v>2</v>
      </c>
      <c r="B13" s="4" t="s">
        <v>216</v>
      </c>
      <c r="C13" s="21" t="s">
        <v>18</v>
      </c>
      <c r="D13" s="145">
        <v>55</v>
      </c>
      <c r="E13" s="43">
        <v>39.9</v>
      </c>
      <c r="F13" s="146">
        <f>E13*D13</f>
        <v>2194.5</v>
      </c>
    </row>
    <row r="14" spans="1:6" s="23" customFormat="1" ht="12.75">
      <c r="A14" s="21">
        <v>3</v>
      </c>
      <c r="B14" s="4" t="s">
        <v>199</v>
      </c>
      <c r="C14" s="21" t="s">
        <v>11</v>
      </c>
      <c r="D14" s="145">
        <v>65</v>
      </c>
      <c r="E14" s="43">
        <v>22.5</v>
      </c>
      <c r="F14" s="146">
        <f aca="true" t="shared" si="1" ref="F14:F19">E14*D14</f>
        <v>1462.5</v>
      </c>
    </row>
    <row r="15" spans="1:6" s="23" customFormat="1" ht="15" customHeight="1">
      <c r="A15" s="21">
        <v>4</v>
      </c>
      <c r="B15" s="4" t="s">
        <v>206</v>
      </c>
      <c r="C15" s="21" t="s">
        <v>10</v>
      </c>
      <c r="D15" s="145">
        <v>23</v>
      </c>
      <c r="E15" s="43">
        <v>134</v>
      </c>
      <c r="F15" s="146">
        <f t="shared" si="1"/>
        <v>3082</v>
      </c>
    </row>
    <row r="16" spans="1:6" s="23" customFormat="1" ht="12.75">
      <c r="A16" s="21">
        <v>5</v>
      </c>
      <c r="B16" s="4" t="s">
        <v>202</v>
      </c>
      <c r="C16" s="21" t="s">
        <v>10</v>
      </c>
      <c r="D16" s="145">
        <v>1.46</v>
      </c>
      <c r="E16" s="43">
        <v>88.2</v>
      </c>
      <c r="F16" s="146">
        <f t="shared" si="1"/>
        <v>128.772</v>
      </c>
    </row>
    <row r="17" spans="1:6" s="79" customFormat="1" ht="12.75">
      <c r="A17" s="21">
        <v>6</v>
      </c>
      <c r="B17" s="14" t="s">
        <v>204</v>
      </c>
      <c r="C17" s="21" t="s">
        <v>11</v>
      </c>
      <c r="D17" s="145">
        <v>2</v>
      </c>
      <c r="E17" s="43">
        <v>22.5</v>
      </c>
      <c r="F17" s="146">
        <f t="shared" si="1"/>
        <v>45</v>
      </c>
    </row>
    <row r="18" spans="1:6" s="79" customFormat="1" ht="12.75">
      <c r="A18" s="21">
        <v>7</v>
      </c>
      <c r="B18" s="4" t="s">
        <v>205</v>
      </c>
      <c r="C18" s="21" t="s">
        <v>10</v>
      </c>
      <c r="D18" s="145">
        <v>1.76</v>
      </c>
      <c r="E18" s="43">
        <v>123</v>
      </c>
      <c r="F18" s="146">
        <f t="shared" si="1"/>
        <v>216.48</v>
      </c>
    </row>
    <row r="19" spans="1:6" s="79" customFormat="1" ht="12.75">
      <c r="A19" s="21">
        <v>8</v>
      </c>
      <c r="B19" s="4" t="s">
        <v>240</v>
      </c>
      <c r="C19" s="21" t="s">
        <v>11</v>
      </c>
      <c r="D19" s="145">
        <v>65</v>
      </c>
      <c r="E19" s="43">
        <v>6.5</v>
      </c>
      <c r="F19" s="146">
        <f t="shared" si="1"/>
        <v>422.5</v>
      </c>
    </row>
    <row r="20" spans="1:6" s="23" customFormat="1" ht="15">
      <c r="A20" s="88"/>
      <c r="B20" s="64" t="s">
        <v>127</v>
      </c>
      <c r="C20" s="67"/>
      <c r="D20" s="88"/>
      <c r="E20" s="90"/>
      <c r="F20" s="68">
        <f>SUM(F12:F19)</f>
        <v>13745.192</v>
      </c>
    </row>
    <row r="21" spans="1:6" s="23" customFormat="1" ht="12.75">
      <c r="A21" s="91"/>
      <c r="B21" s="92"/>
      <c r="C21" s="93"/>
      <c r="D21" s="91"/>
      <c r="E21" s="94"/>
      <c r="F21" s="95"/>
    </row>
    <row r="22" spans="1:6" s="23" customFormat="1" ht="12.75">
      <c r="A22" s="91"/>
      <c r="B22" s="92"/>
      <c r="C22" s="93"/>
      <c r="D22" s="91"/>
      <c r="E22" s="94"/>
      <c r="F22" s="95"/>
    </row>
    <row r="23" spans="1:6" s="23" customFormat="1" ht="12.75">
      <c r="A23" s="91"/>
      <c r="B23" s="92"/>
      <c r="C23" s="93"/>
      <c r="D23" s="91"/>
      <c r="E23" s="94"/>
      <c r="F23" s="95"/>
    </row>
    <row r="24" spans="1:6" s="23" customFormat="1" ht="12.75">
      <c r="A24" s="91"/>
      <c r="B24" s="92"/>
      <c r="C24" s="93"/>
      <c r="D24" s="91"/>
      <c r="E24" s="94"/>
      <c r="F24" s="95"/>
    </row>
    <row r="25" spans="1:6" s="23" customFormat="1" ht="12.75">
      <c r="A25" s="91"/>
      <c r="B25" s="92"/>
      <c r="C25" s="93"/>
      <c r="D25" s="91"/>
      <c r="E25" s="94"/>
      <c r="F25" s="95"/>
    </row>
    <row r="26" spans="1:6" s="23" customFormat="1" ht="12.75">
      <c r="A26" s="91"/>
      <c r="B26" s="92"/>
      <c r="C26" s="93"/>
      <c r="D26" s="91"/>
      <c r="E26" s="94"/>
      <c r="F26" s="95"/>
    </row>
    <row r="27" spans="1:6" s="23" customFormat="1" ht="12.75">
      <c r="A27" s="91"/>
      <c r="B27" s="92"/>
      <c r="C27" s="93"/>
      <c r="D27" s="91"/>
      <c r="E27" s="94"/>
      <c r="F27" s="95"/>
    </row>
    <row r="28" spans="1:6" s="23" customFormat="1" ht="12.75">
      <c r="A28" s="91"/>
      <c r="B28" s="92"/>
      <c r="C28" s="93"/>
      <c r="D28" s="91"/>
      <c r="E28" s="94"/>
      <c r="F28" s="95"/>
    </row>
    <row r="29" spans="1:6" s="23" customFormat="1" ht="12.75">
      <c r="A29" s="91"/>
      <c r="B29" s="92"/>
      <c r="C29" s="93"/>
      <c r="D29" s="91"/>
      <c r="E29" s="94"/>
      <c r="F29" s="95"/>
    </row>
    <row r="30" spans="1:6" s="23" customFormat="1" ht="12.75">
      <c r="A30" s="91"/>
      <c r="B30" s="92"/>
      <c r="C30" s="93"/>
      <c r="D30" s="91"/>
      <c r="E30" s="94"/>
      <c r="F30" s="95"/>
    </row>
    <row r="31" spans="1:6" s="23" customFormat="1" ht="12.75">
      <c r="A31" s="91"/>
      <c r="B31" s="92"/>
      <c r="C31" s="93"/>
      <c r="D31" s="91"/>
      <c r="E31" s="94"/>
      <c r="F31" s="95"/>
    </row>
    <row r="32" spans="1:6" s="23" customFormat="1" ht="12.75">
      <c r="A32" s="91"/>
      <c r="B32" s="92"/>
      <c r="C32" s="93"/>
      <c r="D32" s="91"/>
      <c r="E32" s="94"/>
      <c r="F32" s="95"/>
    </row>
    <row r="33" spans="1:6" s="23" customFormat="1" ht="12.75">
      <c r="A33" s="91"/>
      <c r="B33" s="92"/>
      <c r="C33" s="93"/>
      <c r="D33" s="91"/>
      <c r="E33" s="94"/>
      <c r="F33" s="95"/>
    </row>
    <row r="34" spans="1:6" s="23" customFormat="1" ht="12.75">
      <c r="A34" s="91"/>
      <c r="B34" s="92"/>
      <c r="C34" s="93"/>
      <c r="D34" s="91"/>
      <c r="E34" s="94"/>
      <c r="F34" s="95"/>
    </row>
    <row r="35" spans="1:6" s="23" customFormat="1" ht="12.75">
      <c r="A35" s="91"/>
      <c r="B35" s="92"/>
      <c r="C35" s="93"/>
      <c r="D35" s="91"/>
      <c r="E35" s="94"/>
      <c r="F35" s="95"/>
    </row>
    <row r="36" spans="1:6" s="23" customFormat="1" ht="12.75">
      <c r="A36" s="91"/>
      <c r="B36" s="92"/>
      <c r="C36" s="93"/>
      <c r="D36" s="91"/>
      <c r="E36" s="94"/>
      <c r="F36" s="95"/>
    </row>
    <row r="37" spans="1:6" s="23" customFormat="1" ht="12.75">
      <c r="A37" s="91"/>
      <c r="B37" s="92"/>
      <c r="C37" s="93"/>
      <c r="D37" s="91"/>
      <c r="E37" s="94"/>
      <c r="F37" s="95"/>
    </row>
    <row r="38" spans="1:6" s="23" customFormat="1" ht="12.75">
      <c r="A38" s="91"/>
      <c r="B38" s="92"/>
      <c r="C38" s="93"/>
      <c r="D38" s="91"/>
      <c r="E38" s="94"/>
      <c r="F38" s="95"/>
    </row>
    <row r="39" spans="1:6" s="23" customFormat="1" ht="12.75">
      <c r="A39" s="91"/>
      <c r="B39" s="92"/>
      <c r="C39" s="93"/>
      <c r="D39" s="91"/>
      <c r="E39" s="94"/>
      <c r="F39" s="95"/>
    </row>
    <row r="40" spans="1:6" s="23" customFormat="1" ht="12.75">
      <c r="A40" s="91"/>
      <c r="B40" s="92"/>
      <c r="C40" s="93"/>
      <c r="D40" s="91"/>
      <c r="E40" s="94"/>
      <c r="F40" s="95"/>
    </row>
    <row r="41" spans="1:6" s="23" customFormat="1" ht="12.75">
      <c r="A41" s="91"/>
      <c r="B41" s="92"/>
      <c r="C41" s="93"/>
      <c r="D41" s="91"/>
      <c r="E41" s="94"/>
      <c r="F41" s="95"/>
    </row>
    <row r="42" spans="1:6" s="23" customFormat="1" ht="12.75">
      <c r="A42" s="91"/>
      <c r="B42" s="92"/>
      <c r="C42" s="93"/>
      <c r="D42" s="91"/>
      <c r="E42" s="94"/>
      <c r="F42" s="95"/>
    </row>
    <row r="43" spans="1:6" s="23" customFormat="1" ht="12.75">
      <c r="A43" s="91"/>
      <c r="B43" s="92"/>
      <c r="C43" s="93"/>
      <c r="D43" s="91"/>
      <c r="E43" s="94"/>
      <c r="F43" s="95"/>
    </row>
    <row r="44" spans="1:6" s="23" customFormat="1" ht="12.75">
      <c r="A44" s="91"/>
      <c r="B44" s="92"/>
      <c r="C44" s="93"/>
      <c r="D44" s="91"/>
      <c r="E44" s="94"/>
      <c r="F44" s="95"/>
    </row>
    <row r="45" spans="1:6" s="23" customFormat="1" ht="12.75">
      <c r="A45" s="91"/>
      <c r="B45" s="92"/>
      <c r="C45" s="93"/>
      <c r="D45" s="91"/>
      <c r="E45" s="94"/>
      <c r="F45" s="95"/>
    </row>
    <row r="46" spans="1:6" s="23" customFormat="1" ht="12.75">
      <c r="A46" s="91"/>
      <c r="B46" s="92"/>
      <c r="C46" s="93"/>
      <c r="D46" s="91"/>
      <c r="E46" s="94"/>
      <c r="F46" s="95"/>
    </row>
    <row r="47" spans="1:6" s="23" customFormat="1" ht="12.75">
      <c r="A47" s="91"/>
      <c r="B47" s="92"/>
      <c r="C47" s="93"/>
      <c r="D47" s="91"/>
      <c r="E47" s="94"/>
      <c r="F47" s="95"/>
    </row>
    <row r="48" spans="1:6" s="23" customFormat="1" ht="12.75">
      <c r="A48" s="91"/>
      <c r="B48" s="92"/>
      <c r="C48" s="93"/>
      <c r="D48" s="91"/>
      <c r="E48" s="94"/>
      <c r="F48" s="95"/>
    </row>
    <row r="49" spans="1:6" s="23" customFormat="1" ht="12.75">
      <c r="A49" s="91"/>
      <c r="B49" s="92"/>
      <c r="C49" s="93"/>
      <c r="D49" s="91"/>
      <c r="E49" s="94"/>
      <c r="F49" s="95"/>
    </row>
    <row r="50" spans="1:6" s="23" customFormat="1" ht="12.75">
      <c r="A50" s="91"/>
      <c r="B50" s="92"/>
      <c r="C50" s="93"/>
      <c r="D50" s="91"/>
      <c r="E50" s="94"/>
      <c r="F50" s="95"/>
    </row>
    <row r="51" spans="1:6" s="23" customFormat="1" ht="12.75">
      <c r="A51" s="91"/>
      <c r="B51" s="92"/>
      <c r="C51" s="93"/>
      <c r="D51" s="91"/>
      <c r="E51" s="94"/>
      <c r="F51" s="95"/>
    </row>
    <row r="52" spans="1:6" s="23" customFormat="1" ht="12.75">
      <c r="A52" s="91"/>
      <c r="B52" s="92"/>
      <c r="C52" s="93"/>
      <c r="D52" s="91"/>
      <c r="E52" s="94"/>
      <c r="F52" s="95"/>
    </row>
    <row r="53" spans="1:6" s="23" customFormat="1" ht="12.75">
      <c r="A53" s="91"/>
      <c r="B53" s="92"/>
      <c r="C53" s="93"/>
      <c r="D53" s="91"/>
      <c r="E53" s="94"/>
      <c r="F53" s="95"/>
    </row>
    <row r="54" spans="1:6" s="23" customFormat="1" ht="12.75">
      <c r="A54" s="91"/>
      <c r="B54" s="92"/>
      <c r="C54" s="93"/>
      <c r="D54" s="91"/>
      <c r="E54" s="94"/>
      <c r="F54" s="95"/>
    </row>
    <row r="55" spans="1:6" s="23" customFormat="1" ht="12.75">
      <c r="A55" s="91"/>
      <c r="B55" s="92"/>
      <c r="C55" s="93"/>
      <c r="D55" s="91"/>
      <c r="E55" s="94"/>
      <c r="F55" s="95"/>
    </row>
    <row r="56" spans="1:6" s="23" customFormat="1" ht="12.75">
      <c r="A56" s="91"/>
      <c r="B56" s="92"/>
      <c r="C56" s="93"/>
      <c r="D56" s="91"/>
      <c r="E56" s="94"/>
      <c r="F56" s="95"/>
    </row>
    <row r="57" spans="1:6" s="23" customFormat="1" ht="12.75">
      <c r="A57" s="91"/>
      <c r="B57" s="92"/>
      <c r="C57" s="93"/>
      <c r="D57" s="91"/>
      <c r="E57" s="94"/>
      <c r="F57" s="95"/>
    </row>
    <row r="58" spans="1:6" s="23" customFormat="1" ht="12.75">
      <c r="A58" s="91"/>
      <c r="B58" s="92"/>
      <c r="C58" s="93"/>
      <c r="D58" s="91"/>
      <c r="E58" s="94"/>
      <c r="F58" s="95"/>
    </row>
    <row r="59" spans="1:6" s="23" customFormat="1" ht="12.75">
      <c r="A59" s="91"/>
      <c r="B59" s="92"/>
      <c r="C59" s="93"/>
      <c r="D59" s="91"/>
      <c r="E59" s="94"/>
      <c r="F59" s="95"/>
    </row>
    <row r="60" spans="1:6" s="23" customFormat="1" ht="12.75">
      <c r="A60" s="91"/>
      <c r="B60" s="92"/>
      <c r="C60" s="93"/>
      <c r="D60" s="91"/>
      <c r="E60" s="94"/>
      <c r="F60" s="95"/>
    </row>
    <row r="61" spans="1:6" s="23" customFormat="1" ht="12.75">
      <c r="A61" s="91"/>
      <c r="B61" s="92"/>
      <c r="C61" s="93"/>
      <c r="D61" s="91"/>
      <c r="E61" s="94"/>
      <c r="F61" s="95"/>
    </row>
    <row r="62" spans="1:6" s="23" customFormat="1" ht="12.75">
      <c r="A62" s="91"/>
      <c r="B62" s="92"/>
      <c r="C62" s="93"/>
      <c r="D62" s="91"/>
      <c r="E62" s="94"/>
      <c r="F62" s="95"/>
    </row>
    <row r="63" spans="1:6" s="23" customFormat="1" ht="12.75">
      <c r="A63" s="91"/>
      <c r="B63" s="92"/>
      <c r="C63" s="93"/>
      <c r="D63" s="91"/>
      <c r="E63" s="94"/>
      <c r="F63" s="95"/>
    </row>
    <row r="64" spans="1:6" s="23" customFormat="1" ht="12.75">
      <c r="A64" s="91"/>
      <c r="B64" s="92"/>
      <c r="C64" s="93"/>
      <c r="D64" s="91"/>
      <c r="E64" s="94"/>
      <c r="F64" s="95"/>
    </row>
    <row r="65" spans="1:6" s="23" customFormat="1" ht="12.75">
      <c r="A65" s="91"/>
      <c r="B65" s="92"/>
      <c r="C65" s="93"/>
      <c r="D65" s="91"/>
      <c r="E65" s="94"/>
      <c r="F65" s="95"/>
    </row>
    <row r="66" spans="1:6" s="23" customFormat="1" ht="12.75">
      <c r="A66" s="91"/>
      <c r="B66" s="92"/>
      <c r="C66" s="93"/>
      <c r="D66" s="91"/>
      <c r="E66" s="94"/>
      <c r="F66" s="95"/>
    </row>
    <row r="67" spans="1:6" s="23" customFormat="1" ht="12.75">
      <c r="A67" s="91"/>
      <c r="B67" s="92"/>
      <c r="C67" s="93"/>
      <c r="D67" s="91"/>
      <c r="E67" s="94"/>
      <c r="F67" s="95"/>
    </row>
    <row r="68" spans="1:6" s="23" customFormat="1" ht="12.75">
      <c r="A68" s="91"/>
      <c r="B68" s="92"/>
      <c r="C68" s="93"/>
      <c r="D68" s="91"/>
      <c r="E68" s="94"/>
      <c r="F68" s="95"/>
    </row>
    <row r="69" spans="1:6" s="2" customFormat="1" ht="12.75">
      <c r="A69" s="91"/>
      <c r="B69" s="92"/>
      <c r="C69" s="93"/>
      <c r="D69" s="91"/>
      <c r="E69" s="94"/>
      <c r="F69" s="95"/>
    </row>
    <row r="70" spans="1:6" s="2" customFormat="1" ht="12.75">
      <c r="A70" s="91"/>
      <c r="B70" s="92"/>
      <c r="C70" s="93"/>
      <c r="D70" s="91"/>
      <c r="E70" s="94"/>
      <c r="F70" s="95"/>
    </row>
    <row r="71" spans="1:6" s="2" customFormat="1" ht="12.75">
      <c r="A71" s="91"/>
      <c r="B71" s="92"/>
      <c r="C71" s="93"/>
      <c r="D71" s="91"/>
      <c r="E71" s="94"/>
      <c r="F71" s="95"/>
    </row>
    <row r="72" spans="1:6" s="2" customFormat="1" ht="12.75">
      <c r="A72" s="91"/>
      <c r="B72" s="92"/>
      <c r="C72" s="93"/>
      <c r="D72" s="91"/>
      <c r="E72" s="94"/>
      <c r="F72" s="95"/>
    </row>
    <row r="73" spans="1:6" ht="12.75">
      <c r="A73" s="91"/>
      <c r="E73" s="94"/>
      <c r="F73" s="95"/>
    </row>
  </sheetData>
  <mergeCells count="5">
    <mergeCell ref="D10:F10"/>
    <mergeCell ref="A6:B6"/>
    <mergeCell ref="C6:F7"/>
    <mergeCell ref="A9:F9"/>
    <mergeCell ref="A1:F5"/>
  </mergeCells>
  <printOptions/>
  <pageMargins left="0.6141666666666666" right="0.7086614173228347" top="0.7480314960629921" bottom="0.7480314960629921" header="0.31496062992125984" footer="0.31496062992125984"/>
  <pageSetup horizontalDpi="600" verticalDpi="600" orientation="landscape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view="pageBreakPreview" zoomScale="70" zoomScaleSheetLayoutView="70" workbookViewId="0" topLeftCell="A27">
      <selection activeCell="D59" sqref="D59"/>
    </sheetView>
  </sheetViews>
  <sheetFormatPr defaultColWidth="8.8515625" defaultRowHeight="12.75"/>
  <cols>
    <col min="1" max="1" width="4.421875" style="113" bestFit="1" customWidth="1"/>
    <col min="2" max="2" width="73.140625" style="94" customWidth="1"/>
    <col min="3" max="3" width="14.28125" style="91" customWidth="1"/>
    <col min="4" max="4" width="17.28125" style="91" customWidth="1"/>
    <col min="5" max="5" width="16.00390625" style="114" customWidth="1"/>
    <col min="6" max="6" width="18.421875" style="114" customWidth="1"/>
    <col min="7" max="16384" width="8.8515625" style="1" customWidth="1"/>
  </cols>
  <sheetData>
    <row r="1" spans="1:6" s="3" customFormat="1" ht="13.15" customHeight="1">
      <c r="A1" s="166" t="s">
        <v>4</v>
      </c>
      <c r="B1" s="166"/>
      <c r="C1" s="166"/>
      <c r="D1" s="166"/>
      <c r="E1" s="166"/>
      <c r="F1" s="166"/>
    </row>
    <row r="2" spans="1:6" s="3" customFormat="1" ht="13.15" customHeight="1">
      <c r="A2" s="166"/>
      <c r="B2" s="166"/>
      <c r="C2" s="166"/>
      <c r="D2" s="166"/>
      <c r="E2" s="166"/>
      <c r="F2" s="166"/>
    </row>
    <row r="3" spans="1:6" s="3" customFormat="1" ht="13.15" customHeight="1">
      <c r="A3" s="166"/>
      <c r="B3" s="166"/>
      <c r="C3" s="166"/>
      <c r="D3" s="166"/>
      <c r="E3" s="166"/>
      <c r="F3" s="166"/>
    </row>
    <row r="4" spans="1:6" s="3" customFormat="1" ht="13.15" customHeight="1">
      <c r="A4" s="166"/>
      <c r="B4" s="166"/>
      <c r="C4" s="166"/>
      <c r="D4" s="166"/>
      <c r="E4" s="166"/>
      <c r="F4" s="166"/>
    </row>
    <row r="5" spans="1:6" s="3" customFormat="1" ht="13.15" customHeight="1">
      <c r="A5" s="166"/>
      <c r="B5" s="166"/>
      <c r="C5" s="166"/>
      <c r="D5" s="166"/>
      <c r="E5" s="166"/>
      <c r="F5" s="166"/>
    </row>
    <row r="6" spans="1:6" s="3" customFormat="1" ht="13.15" customHeight="1">
      <c r="A6" s="158" t="s">
        <v>5</v>
      </c>
      <c r="B6" s="158"/>
      <c r="C6" s="167" t="s">
        <v>117</v>
      </c>
      <c r="D6" s="167"/>
      <c r="E6" s="167"/>
      <c r="F6" s="167"/>
    </row>
    <row r="7" spans="1:6" s="3" customFormat="1" ht="3.75" customHeight="1">
      <c r="A7" s="75"/>
      <c r="B7" s="75"/>
      <c r="C7" s="167"/>
      <c r="D7" s="167"/>
      <c r="E7" s="167"/>
      <c r="F7" s="167"/>
    </row>
    <row r="8" spans="1:6" s="3" customFormat="1" ht="12.75" customHeight="1">
      <c r="A8" s="19"/>
      <c r="B8" s="19"/>
      <c r="C8" s="19"/>
      <c r="D8" s="19"/>
      <c r="E8" s="69"/>
      <c r="F8" s="69"/>
    </row>
    <row r="9" spans="1:6" s="3" customFormat="1" ht="23.25" customHeight="1">
      <c r="A9" s="159" t="s">
        <v>7</v>
      </c>
      <c r="B9" s="160"/>
      <c r="C9" s="160"/>
      <c r="D9" s="160"/>
      <c r="E9" s="160"/>
      <c r="F9" s="160"/>
    </row>
    <row r="10" spans="1:6" s="3" customFormat="1" ht="45" customHeight="1">
      <c r="A10" s="20"/>
      <c r="B10" s="20"/>
      <c r="C10" s="20"/>
      <c r="D10" s="161" t="s">
        <v>152</v>
      </c>
      <c r="E10" s="162"/>
      <c r="F10" s="163"/>
    </row>
    <row r="11" spans="1:6" s="3" customFormat="1" ht="39.75" customHeight="1">
      <c r="A11" s="16" t="s">
        <v>1</v>
      </c>
      <c r="B11" s="16" t="s">
        <v>2</v>
      </c>
      <c r="C11" s="16" t="s">
        <v>3</v>
      </c>
      <c r="D11" s="120" t="s">
        <v>0</v>
      </c>
      <c r="E11" s="16" t="s">
        <v>118</v>
      </c>
      <c r="F11" s="16" t="s">
        <v>119</v>
      </c>
    </row>
    <row r="12" spans="1:6" s="3" customFormat="1" ht="14.25" customHeight="1">
      <c r="A12" s="21"/>
      <c r="B12" s="70" t="s">
        <v>35</v>
      </c>
      <c r="C12" s="9"/>
      <c r="D12" s="22"/>
      <c r="E12" s="49"/>
      <c r="F12" s="49"/>
    </row>
    <row r="13" spans="1:6" s="5" customFormat="1" ht="12.75">
      <c r="A13" s="21">
        <v>1</v>
      </c>
      <c r="B13" s="8" t="s">
        <v>25</v>
      </c>
      <c r="C13" s="9" t="s">
        <v>18</v>
      </c>
      <c r="D13" s="22">
        <v>75</v>
      </c>
      <c r="E13" s="49">
        <v>10.8</v>
      </c>
      <c r="F13" s="49">
        <f>E13*D13</f>
        <v>810</v>
      </c>
    </row>
    <row r="14" spans="1:6" s="5" customFormat="1" ht="12.75">
      <c r="A14" s="21">
        <f>A13+1</f>
        <v>2</v>
      </c>
      <c r="B14" s="8" t="s">
        <v>26</v>
      </c>
      <c r="C14" s="9" t="s">
        <v>18</v>
      </c>
      <c r="D14" s="38">
        <v>79</v>
      </c>
      <c r="E14" s="50">
        <v>11.7</v>
      </c>
      <c r="F14" s="50">
        <f aca="true" t="shared" si="0" ref="F14:F20">E14*D14</f>
        <v>924.3</v>
      </c>
    </row>
    <row r="15" spans="1:6" s="5" customFormat="1" ht="12.75">
      <c r="A15" s="21">
        <f aca="true" t="shared" si="1" ref="A15:A49">A14+1</f>
        <v>3</v>
      </c>
      <c r="B15" s="8" t="s">
        <v>27</v>
      </c>
      <c r="C15" s="9" t="s">
        <v>18</v>
      </c>
      <c r="D15" s="38">
        <v>65</v>
      </c>
      <c r="E15" s="50">
        <v>13.9</v>
      </c>
      <c r="F15" s="50">
        <f t="shared" si="0"/>
        <v>903.5</v>
      </c>
    </row>
    <row r="16" spans="1:6" s="5" customFormat="1" ht="12.75">
      <c r="A16" s="21">
        <f t="shared" si="1"/>
        <v>4</v>
      </c>
      <c r="B16" s="8" t="s">
        <v>28</v>
      </c>
      <c r="C16" s="9" t="s">
        <v>18</v>
      </c>
      <c r="D16" s="38">
        <v>79</v>
      </c>
      <c r="E16" s="50">
        <v>15.4</v>
      </c>
      <c r="F16" s="50">
        <f t="shared" si="0"/>
        <v>1216.6000000000001</v>
      </c>
    </row>
    <row r="17" spans="1:6" s="5" customFormat="1" ht="12.75">
      <c r="A17" s="21">
        <f t="shared" si="1"/>
        <v>5</v>
      </c>
      <c r="B17" s="8" t="s">
        <v>29</v>
      </c>
      <c r="C17" s="9" t="s">
        <v>18</v>
      </c>
      <c r="D17" s="38">
        <v>20</v>
      </c>
      <c r="E17" s="50">
        <v>20.6</v>
      </c>
      <c r="F17" s="50">
        <f t="shared" si="0"/>
        <v>412</v>
      </c>
    </row>
    <row r="18" spans="1:6" s="5" customFormat="1" ht="12.75">
      <c r="A18" s="21">
        <f t="shared" si="1"/>
        <v>6</v>
      </c>
      <c r="B18" s="8" t="s">
        <v>30</v>
      </c>
      <c r="C18" s="9" t="s">
        <v>18</v>
      </c>
      <c r="D18" s="38">
        <v>40</v>
      </c>
      <c r="E18" s="50">
        <v>22</v>
      </c>
      <c r="F18" s="50">
        <f t="shared" si="0"/>
        <v>880</v>
      </c>
    </row>
    <row r="19" spans="1:6" s="5" customFormat="1" ht="12.75">
      <c r="A19" s="21">
        <f t="shared" si="1"/>
        <v>7</v>
      </c>
      <c r="B19" s="8" t="s">
        <v>31</v>
      </c>
      <c r="C19" s="9" t="s">
        <v>18</v>
      </c>
      <c r="D19" s="38">
        <v>25</v>
      </c>
      <c r="E19" s="50">
        <v>27.7</v>
      </c>
      <c r="F19" s="50">
        <f t="shared" si="0"/>
        <v>692.5</v>
      </c>
    </row>
    <row r="20" spans="1:6" s="5" customFormat="1" ht="12.75">
      <c r="A20" s="21">
        <f t="shared" si="1"/>
        <v>8</v>
      </c>
      <c r="B20" s="8" t="s">
        <v>32</v>
      </c>
      <c r="C20" s="9" t="s">
        <v>18</v>
      </c>
      <c r="D20" s="38">
        <v>26</v>
      </c>
      <c r="E20" s="50">
        <v>29.3</v>
      </c>
      <c r="F20" s="50">
        <f t="shared" si="0"/>
        <v>761.8000000000001</v>
      </c>
    </row>
    <row r="21" spans="1:6" s="5" customFormat="1" ht="12.75">
      <c r="A21" s="21">
        <f t="shared" si="1"/>
        <v>9</v>
      </c>
      <c r="B21" s="8" t="s">
        <v>33</v>
      </c>
      <c r="C21" s="9" t="s">
        <v>18</v>
      </c>
      <c r="D21" s="38">
        <v>21</v>
      </c>
      <c r="E21" s="50">
        <v>31.9</v>
      </c>
      <c r="F21" s="50">
        <f aca="true" t="shared" si="2" ref="F21:F27">E21*D21</f>
        <v>669.9</v>
      </c>
    </row>
    <row r="22" spans="1:6" s="5" customFormat="1" ht="12.75">
      <c r="A22" s="21">
        <f t="shared" si="1"/>
        <v>10</v>
      </c>
      <c r="B22" s="8" t="s">
        <v>154</v>
      </c>
      <c r="C22" s="9" t="s">
        <v>18</v>
      </c>
      <c r="D22" s="38">
        <v>15</v>
      </c>
      <c r="E22" s="50">
        <v>32.7</v>
      </c>
      <c r="F22" s="50">
        <f t="shared" si="2"/>
        <v>490.50000000000006</v>
      </c>
    </row>
    <row r="23" spans="1:6" s="5" customFormat="1" ht="13.5" customHeight="1">
      <c r="A23" s="21">
        <f t="shared" si="1"/>
        <v>11</v>
      </c>
      <c r="B23" s="8" t="s">
        <v>60</v>
      </c>
      <c r="C23" s="9" t="s">
        <v>18</v>
      </c>
      <c r="D23" s="121">
        <v>15</v>
      </c>
      <c r="E23" s="50">
        <v>27.6</v>
      </c>
      <c r="F23" s="50">
        <f t="shared" si="2"/>
        <v>414</v>
      </c>
    </row>
    <row r="24" spans="1:6" s="5" customFormat="1" ht="12.75">
      <c r="A24" s="21">
        <f t="shared" si="1"/>
        <v>12</v>
      </c>
      <c r="B24" s="8" t="s">
        <v>34</v>
      </c>
      <c r="C24" s="9" t="s">
        <v>18</v>
      </c>
      <c r="D24" s="38">
        <v>7</v>
      </c>
      <c r="E24" s="50">
        <v>32.2</v>
      </c>
      <c r="F24" s="50">
        <f t="shared" si="2"/>
        <v>225.40000000000003</v>
      </c>
    </row>
    <row r="25" spans="1:6" s="5" customFormat="1" ht="12.75">
      <c r="A25" s="21">
        <f t="shared" si="1"/>
        <v>13</v>
      </c>
      <c r="B25" s="8" t="s">
        <v>155</v>
      </c>
      <c r="C25" s="9" t="s">
        <v>18</v>
      </c>
      <c r="D25" s="38">
        <v>22</v>
      </c>
      <c r="E25" s="50">
        <v>16.45</v>
      </c>
      <c r="F25" s="50">
        <f t="shared" si="2"/>
        <v>361.9</v>
      </c>
    </row>
    <row r="26" spans="1:6" s="5" customFormat="1" ht="12.75">
      <c r="A26" s="21">
        <f t="shared" si="1"/>
        <v>14</v>
      </c>
      <c r="B26" s="8" t="s">
        <v>224</v>
      </c>
      <c r="C26" s="9" t="s">
        <v>19</v>
      </c>
      <c r="D26" s="38">
        <v>2</v>
      </c>
      <c r="E26" s="50">
        <v>1258.36</v>
      </c>
      <c r="F26" s="50">
        <f t="shared" si="2"/>
        <v>2516.72</v>
      </c>
    </row>
    <row r="27" spans="1:6" s="5" customFormat="1" ht="12.75">
      <c r="A27" s="21">
        <f t="shared" si="1"/>
        <v>15</v>
      </c>
      <c r="B27" s="8" t="s">
        <v>36</v>
      </c>
      <c r="C27" s="9" t="s">
        <v>19</v>
      </c>
      <c r="D27" s="121">
        <v>1</v>
      </c>
      <c r="E27" s="50">
        <v>454.57</v>
      </c>
      <c r="F27" s="50">
        <f t="shared" si="2"/>
        <v>454.57</v>
      </c>
    </row>
    <row r="28" spans="1:6" s="5" customFormat="1" ht="12.75">
      <c r="A28" s="21">
        <f t="shared" si="1"/>
        <v>16</v>
      </c>
      <c r="B28" s="10" t="s">
        <v>37</v>
      </c>
      <c r="C28" s="9" t="s">
        <v>19</v>
      </c>
      <c r="D28" s="121">
        <v>8</v>
      </c>
      <c r="E28" s="50">
        <v>110</v>
      </c>
      <c r="F28" s="50">
        <f aca="true" t="shared" si="3" ref="F28:F33">E28*D28</f>
        <v>880</v>
      </c>
    </row>
    <row r="29" spans="1:6" s="5" customFormat="1" ht="13.5" customHeight="1">
      <c r="A29" s="21">
        <f t="shared" si="1"/>
        <v>17</v>
      </c>
      <c r="B29" s="8" t="s">
        <v>225</v>
      </c>
      <c r="C29" s="9" t="s">
        <v>19</v>
      </c>
      <c r="D29" s="121">
        <v>2</v>
      </c>
      <c r="E29" s="50">
        <v>110</v>
      </c>
      <c r="F29" s="50">
        <f>E29*D29</f>
        <v>220</v>
      </c>
    </row>
    <row r="30" spans="1:6" s="5" customFormat="1" ht="15.75" customHeight="1">
      <c r="A30" s="21">
        <f t="shared" si="1"/>
        <v>18</v>
      </c>
      <c r="B30" s="10" t="s">
        <v>38</v>
      </c>
      <c r="C30" s="21" t="s">
        <v>19</v>
      </c>
      <c r="D30" s="121">
        <v>4</v>
      </c>
      <c r="E30" s="50">
        <v>416.24</v>
      </c>
      <c r="F30" s="50">
        <f t="shared" si="3"/>
        <v>1664.96</v>
      </c>
    </row>
    <row r="31" spans="1:6" s="6" customFormat="1" ht="15" customHeight="1">
      <c r="A31" s="21">
        <f t="shared" si="1"/>
        <v>19</v>
      </c>
      <c r="B31" s="11" t="s">
        <v>46</v>
      </c>
      <c r="C31" s="9" t="s">
        <v>19</v>
      </c>
      <c r="D31" s="122">
        <v>9</v>
      </c>
      <c r="E31" s="50">
        <v>17.4</v>
      </c>
      <c r="F31" s="50">
        <f t="shared" si="3"/>
        <v>156.6</v>
      </c>
    </row>
    <row r="32" spans="1:6" s="6" customFormat="1" ht="15" customHeight="1">
      <c r="A32" s="21">
        <f t="shared" si="1"/>
        <v>20</v>
      </c>
      <c r="B32" s="11" t="s">
        <v>47</v>
      </c>
      <c r="C32" s="9" t="s">
        <v>19</v>
      </c>
      <c r="D32" s="137">
        <v>2</v>
      </c>
      <c r="E32" s="50">
        <v>26.7</v>
      </c>
      <c r="F32" s="50">
        <f t="shared" si="3"/>
        <v>53.4</v>
      </c>
    </row>
    <row r="33" spans="1:6" s="6" customFormat="1" ht="12.75">
      <c r="A33" s="21">
        <f t="shared" si="1"/>
        <v>21</v>
      </c>
      <c r="B33" s="11" t="s">
        <v>48</v>
      </c>
      <c r="C33" s="9" t="s">
        <v>19</v>
      </c>
      <c r="D33" s="122">
        <v>4</v>
      </c>
      <c r="E33" s="50">
        <v>66.7</v>
      </c>
      <c r="F33" s="50">
        <f t="shared" si="3"/>
        <v>266.8</v>
      </c>
    </row>
    <row r="34" spans="1:6" s="6" customFormat="1" ht="12.75">
      <c r="A34" s="21">
        <f t="shared" si="1"/>
        <v>22</v>
      </c>
      <c r="B34" s="11" t="s">
        <v>51</v>
      </c>
      <c r="C34" s="9" t="s">
        <v>19</v>
      </c>
      <c r="D34" s="122">
        <v>2</v>
      </c>
      <c r="E34" s="50">
        <v>20.4</v>
      </c>
      <c r="F34" s="50">
        <f aca="true" t="shared" si="4" ref="F34:F38">E34*D34</f>
        <v>40.8</v>
      </c>
    </row>
    <row r="35" spans="1:6" s="6" customFormat="1" ht="12.75">
      <c r="A35" s="21">
        <f t="shared" si="1"/>
        <v>23</v>
      </c>
      <c r="B35" s="11" t="s">
        <v>52</v>
      </c>
      <c r="C35" s="9" t="s">
        <v>19</v>
      </c>
      <c r="D35" s="122">
        <v>1</v>
      </c>
      <c r="E35" s="50">
        <v>30.9</v>
      </c>
      <c r="F35" s="50">
        <f t="shared" si="4"/>
        <v>30.9</v>
      </c>
    </row>
    <row r="36" spans="1:6" s="6" customFormat="1" ht="12.75">
      <c r="A36" s="21">
        <f t="shared" si="1"/>
        <v>24</v>
      </c>
      <c r="B36" s="10" t="s">
        <v>39</v>
      </c>
      <c r="C36" s="9" t="s">
        <v>19</v>
      </c>
      <c r="D36" s="122">
        <v>4</v>
      </c>
      <c r="E36" s="50">
        <v>12.5</v>
      </c>
      <c r="F36" s="50">
        <f t="shared" si="4"/>
        <v>50</v>
      </c>
    </row>
    <row r="37" spans="1:6" s="6" customFormat="1" ht="13.5" customHeight="1">
      <c r="A37" s="21">
        <f t="shared" si="1"/>
        <v>25</v>
      </c>
      <c r="B37" s="10" t="s">
        <v>40</v>
      </c>
      <c r="C37" s="9" t="s">
        <v>19</v>
      </c>
      <c r="D37" s="122">
        <v>5</v>
      </c>
      <c r="E37" s="50">
        <v>14.96</v>
      </c>
      <c r="F37" s="50">
        <f t="shared" si="4"/>
        <v>74.80000000000001</v>
      </c>
    </row>
    <row r="38" spans="1:6" s="6" customFormat="1" ht="28.5">
      <c r="A38" s="21">
        <f t="shared" si="1"/>
        <v>26</v>
      </c>
      <c r="B38" s="10" t="s">
        <v>41</v>
      </c>
      <c r="C38" s="17" t="s">
        <v>19</v>
      </c>
      <c r="D38" s="123">
        <v>1</v>
      </c>
      <c r="E38" s="50">
        <v>137.32</v>
      </c>
      <c r="F38" s="50">
        <f t="shared" si="4"/>
        <v>137.32</v>
      </c>
    </row>
    <row r="39" spans="1:6" s="5" customFormat="1" ht="13.5" customHeight="1">
      <c r="A39" s="21">
        <f t="shared" si="1"/>
        <v>27</v>
      </c>
      <c r="B39" s="8" t="s">
        <v>50</v>
      </c>
      <c r="C39" s="9" t="s">
        <v>19</v>
      </c>
      <c r="D39" s="121">
        <v>2</v>
      </c>
      <c r="E39" s="50">
        <v>600</v>
      </c>
      <c r="F39" s="50">
        <f aca="true" t="shared" si="5" ref="F39:F45">E39*D39</f>
        <v>1200</v>
      </c>
    </row>
    <row r="40" spans="1:6" s="6" customFormat="1" ht="12.75">
      <c r="A40" s="21">
        <f t="shared" si="1"/>
        <v>28</v>
      </c>
      <c r="B40" s="10" t="s">
        <v>53</v>
      </c>
      <c r="C40" s="9" t="s">
        <v>18</v>
      </c>
      <c r="D40" s="122">
        <v>150</v>
      </c>
      <c r="E40" s="50">
        <v>5</v>
      </c>
      <c r="F40" s="50">
        <f t="shared" si="5"/>
        <v>750</v>
      </c>
    </row>
    <row r="41" spans="1:6" s="6" customFormat="1" ht="12.75">
      <c r="A41" s="21">
        <f t="shared" si="1"/>
        <v>29</v>
      </c>
      <c r="B41" s="10" t="s">
        <v>54</v>
      </c>
      <c r="C41" s="9" t="s">
        <v>18</v>
      </c>
      <c r="D41" s="122">
        <v>157</v>
      </c>
      <c r="E41" s="50">
        <v>6.3</v>
      </c>
      <c r="F41" s="50">
        <f t="shared" si="5"/>
        <v>989.1</v>
      </c>
    </row>
    <row r="42" spans="1:6" s="6" customFormat="1" ht="12.75">
      <c r="A42" s="21">
        <f t="shared" si="1"/>
        <v>30</v>
      </c>
      <c r="B42" s="10" t="s">
        <v>55</v>
      </c>
      <c r="C42" s="9" t="s">
        <v>18</v>
      </c>
      <c r="D42" s="122">
        <v>61</v>
      </c>
      <c r="E42" s="50">
        <v>8.2</v>
      </c>
      <c r="F42" s="50">
        <f t="shared" si="5"/>
        <v>500.19999999999993</v>
      </c>
    </row>
    <row r="43" spans="1:6" s="6" customFormat="1" ht="12.75">
      <c r="A43" s="21">
        <f t="shared" si="1"/>
        <v>31</v>
      </c>
      <c r="B43" s="10" t="s">
        <v>56</v>
      </c>
      <c r="C43" s="9" t="s">
        <v>18</v>
      </c>
      <c r="D43" s="122">
        <v>54</v>
      </c>
      <c r="E43" s="50">
        <v>10.5</v>
      </c>
      <c r="F43" s="50">
        <f t="shared" si="5"/>
        <v>567</v>
      </c>
    </row>
    <row r="44" spans="1:6" s="6" customFormat="1" ht="12.75">
      <c r="A44" s="21">
        <f t="shared" si="1"/>
        <v>32</v>
      </c>
      <c r="B44" s="10" t="s">
        <v>57</v>
      </c>
      <c r="C44" s="9" t="s">
        <v>18</v>
      </c>
      <c r="D44" s="122">
        <v>38</v>
      </c>
      <c r="E44" s="50">
        <v>12.6</v>
      </c>
      <c r="F44" s="50">
        <f t="shared" si="5"/>
        <v>478.8</v>
      </c>
    </row>
    <row r="45" spans="1:6" s="6" customFormat="1" ht="12.75">
      <c r="A45" s="21">
        <f t="shared" si="1"/>
        <v>33</v>
      </c>
      <c r="B45" s="10" t="s">
        <v>58</v>
      </c>
      <c r="C45" s="9" t="s">
        <v>18</v>
      </c>
      <c r="D45" s="122">
        <v>15</v>
      </c>
      <c r="E45" s="50">
        <v>25.8</v>
      </c>
      <c r="F45" s="50">
        <f t="shared" si="5"/>
        <v>387</v>
      </c>
    </row>
    <row r="46" spans="1:6" s="6" customFormat="1" ht="12.75">
      <c r="A46" s="21">
        <f t="shared" si="1"/>
        <v>34</v>
      </c>
      <c r="B46" s="10" t="s">
        <v>59</v>
      </c>
      <c r="C46" s="12" t="s">
        <v>18</v>
      </c>
      <c r="D46" s="122">
        <v>7</v>
      </c>
      <c r="E46" s="109">
        <v>22.47</v>
      </c>
      <c r="F46" s="50">
        <f aca="true" t="shared" si="6" ref="F46:F49">E46*D46</f>
        <v>157.29</v>
      </c>
    </row>
    <row r="47" spans="1:6" s="6" customFormat="1" ht="12.75">
      <c r="A47" s="21">
        <f t="shared" si="1"/>
        <v>35</v>
      </c>
      <c r="B47" s="10" t="s">
        <v>42</v>
      </c>
      <c r="C47" s="12" t="s">
        <v>19</v>
      </c>
      <c r="D47" s="122">
        <v>145</v>
      </c>
      <c r="E47" s="50">
        <v>2.61</v>
      </c>
      <c r="F47" s="50">
        <f t="shared" si="6"/>
        <v>378.45</v>
      </c>
    </row>
    <row r="48" spans="1:6" s="6" customFormat="1" ht="12.75">
      <c r="A48" s="21">
        <f t="shared" si="1"/>
        <v>36</v>
      </c>
      <c r="B48" s="10" t="s">
        <v>241</v>
      </c>
      <c r="C48" s="12" t="s">
        <v>19</v>
      </c>
      <c r="D48" s="122">
        <v>5</v>
      </c>
      <c r="E48" s="109">
        <v>15.52</v>
      </c>
      <c r="F48" s="50">
        <f t="shared" si="6"/>
        <v>77.6</v>
      </c>
    </row>
    <row r="49" spans="1:6" s="6" customFormat="1" ht="12.75">
      <c r="A49" s="21">
        <f t="shared" si="1"/>
        <v>37</v>
      </c>
      <c r="B49" s="10" t="s">
        <v>242</v>
      </c>
      <c r="C49" s="12" t="s">
        <v>19</v>
      </c>
      <c r="D49" s="122">
        <v>5</v>
      </c>
      <c r="E49" s="109">
        <v>24.85</v>
      </c>
      <c r="F49" s="50">
        <f t="shared" si="6"/>
        <v>124.25</v>
      </c>
    </row>
    <row r="50" spans="1:6" s="23" customFormat="1" ht="15">
      <c r="A50" s="21"/>
      <c r="B50" s="71" t="s">
        <v>43</v>
      </c>
      <c r="C50" s="9"/>
      <c r="D50" s="122"/>
      <c r="E50" s="109"/>
      <c r="F50" s="50"/>
    </row>
    <row r="51" spans="1:6" s="6" customFormat="1" ht="12.75">
      <c r="A51" s="21">
        <v>38</v>
      </c>
      <c r="B51" s="11" t="s">
        <v>44</v>
      </c>
      <c r="C51" s="9" t="s">
        <v>18</v>
      </c>
      <c r="D51" s="122">
        <v>10</v>
      </c>
      <c r="E51" s="50">
        <v>8.3</v>
      </c>
      <c r="F51" s="50">
        <f aca="true" t="shared" si="7" ref="F51">E51*D51</f>
        <v>83</v>
      </c>
    </row>
    <row r="52" spans="1:6" s="6" customFormat="1" ht="12.75">
      <c r="A52" s="21">
        <f aca="true" t="shared" si="8" ref="A52:A57">A51+1</f>
        <v>39</v>
      </c>
      <c r="B52" s="13" t="s">
        <v>150</v>
      </c>
      <c r="C52" s="9" t="s">
        <v>19</v>
      </c>
      <c r="D52" s="122">
        <v>4</v>
      </c>
      <c r="E52" s="50">
        <v>300</v>
      </c>
      <c r="F52" s="50">
        <f aca="true" t="shared" si="9" ref="F52:F54">E52*D52</f>
        <v>1200</v>
      </c>
    </row>
    <row r="53" spans="1:6" s="6" customFormat="1" ht="12.75">
      <c r="A53" s="21">
        <f t="shared" si="8"/>
        <v>40</v>
      </c>
      <c r="B53" s="13" t="s">
        <v>239</v>
      </c>
      <c r="C53" s="9" t="s">
        <v>19</v>
      </c>
      <c r="D53" s="122">
        <v>2</v>
      </c>
      <c r="E53" s="50">
        <v>675</v>
      </c>
      <c r="F53" s="50">
        <f>E53*D53</f>
        <v>1350</v>
      </c>
    </row>
    <row r="54" spans="1:6" s="6" customFormat="1" ht="12.75">
      <c r="A54" s="21">
        <f t="shared" si="8"/>
        <v>41</v>
      </c>
      <c r="B54" s="10" t="s">
        <v>151</v>
      </c>
      <c r="C54" s="9" t="s">
        <v>19</v>
      </c>
      <c r="D54" s="122">
        <v>8</v>
      </c>
      <c r="E54" s="50">
        <v>80</v>
      </c>
      <c r="F54" s="50">
        <f t="shared" si="9"/>
        <v>640</v>
      </c>
    </row>
    <row r="55" spans="1:6" s="6" customFormat="1" ht="12.75">
      <c r="A55" s="21">
        <f t="shared" si="8"/>
        <v>42</v>
      </c>
      <c r="B55" s="10" t="s">
        <v>226</v>
      </c>
      <c r="C55" s="9" t="s">
        <v>19</v>
      </c>
      <c r="D55" s="122">
        <v>2</v>
      </c>
      <c r="E55" s="50">
        <v>145</v>
      </c>
      <c r="F55" s="50">
        <f>E55*D55</f>
        <v>290</v>
      </c>
    </row>
    <row r="56" spans="1:6" s="6" customFormat="1" ht="12.75">
      <c r="A56" s="21">
        <f t="shared" si="8"/>
        <v>43</v>
      </c>
      <c r="B56" s="138" t="s">
        <v>49</v>
      </c>
      <c r="C56" s="9" t="s">
        <v>19</v>
      </c>
      <c r="D56" s="122">
        <v>1</v>
      </c>
      <c r="E56" s="109">
        <v>1</v>
      </c>
      <c r="F56" s="50">
        <f aca="true" t="shared" si="10" ref="F56:F57">E56*D56</f>
        <v>1</v>
      </c>
    </row>
    <row r="57" spans="1:6" s="6" customFormat="1" ht="12.75">
      <c r="A57" s="21">
        <f t="shared" si="8"/>
        <v>44</v>
      </c>
      <c r="B57" s="138" t="s">
        <v>45</v>
      </c>
      <c r="C57" s="9" t="s">
        <v>19</v>
      </c>
      <c r="D57" s="122">
        <v>1</v>
      </c>
      <c r="E57" s="109">
        <v>8.26</v>
      </c>
      <c r="F57" s="50">
        <f t="shared" si="10"/>
        <v>8.26</v>
      </c>
    </row>
    <row r="58" spans="1:6" s="23" customFormat="1" ht="15">
      <c r="A58" s="139"/>
      <c r="B58" s="64" t="s">
        <v>127</v>
      </c>
      <c r="C58" s="89"/>
      <c r="D58" s="122"/>
      <c r="E58" s="109"/>
      <c r="F58" s="68">
        <f>SUM(F13:F57)</f>
        <v>24491.219999999994</v>
      </c>
    </row>
    <row r="59" spans="1:6" s="23" customFormat="1" ht="12.75">
      <c r="A59" s="111"/>
      <c r="B59" s="94"/>
      <c r="C59" s="91"/>
      <c r="D59" s="91"/>
      <c r="E59" s="112"/>
      <c r="F59" s="112"/>
    </row>
    <row r="60" spans="1:6" s="23" customFormat="1" ht="12.75">
      <c r="A60" s="111"/>
      <c r="B60" s="94"/>
      <c r="C60" s="91"/>
      <c r="D60" s="91"/>
      <c r="E60" s="112"/>
      <c r="F60" s="112"/>
    </row>
    <row r="61" spans="1:6" s="2" customFormat="1" ht="12.75">
      <c r="A61" s="111"/>
      <c r="B61" s="94"/>
      <c r="C61" s="91"/>
      <c r="D61" s="91"/>
      <c r="E61" s="112"/>
      <c r="F61" s="112"/>
    </row>
  </sheetData>
  <mergeCells count="5">
    <mergeCell ref="D10:F10"/>
    <mergeCell ref="A6:B6"/>
    <mergeCell ref="A9:F9"/>
    <mergeCell ref="C6:F7"/>
    <mergeCell ref="A1:F5"/>
  </mergeCells>
  <printOptions/>
  <pageMargins left="1.03125" right="0.7086614173228347" top="0.7480314960629921" bottom="0.7480314960629921" header="0.31496062992125984" footer="0.31496062992125984"/>
  <pageSetup horizontalDpi="600" verticalDpi="6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6"/>
  <sheetViews>
    <sheetView view="pageBreakPreview" zoomScale="70" zoomScaleSheetLayoutView="70" workbookViewId="0" topLeftCell="A25">
      <selection activeCell="G1" sqref="A1:XFD207"/>
    </sheetView>
  </sheetViews>
  <sheetFormatPr defaultColWidth="8.8515625" defaultRowHeight="12.75"/>
  <cols>
    <col min="1" max="1" width="5.7109375" style="117" customWidth="1"/>
    <col min="2" max="2" width="89.8515625" style="94" bestFit="1" customWidth="1"/>
    <col min="3" max="3" width="13.421875" style="94" customWidth="1"/>
    <col min="4" max="4" width="15.421875" style="94" customWidth="1"/>
    <col min="5" max="5" width="14.00390625" style="87" customWidth="1"/>
    <col min="6" max="6" width="19.28125" style="114" customWidth="1"/>
    <col min="7" max="16384" width="8.8515625" style="1" customWidth="1"/>
  </cols>
  <sheetData>
    <row r="1" spans="1:6" s="3" customFormat="1" ht="13.15" customHeight="1">
      <c r="A1" s="166" t="s">
        <v>243</v>
      </c>
      <c r="B1" s="166"/>
      <c r="C1" s="166"/>
      <c r="D1" s="166"/>
      <c r="E1" s="166"/>
      <c r="F1" s="166"/>
    </row>
    <row r="2" spans="1:6" s="3" customFormat="1" ht="13.15" customHeight="1">
      <c r="A2" s="166"/>
      <c r="B2" s="166"/>
      <c r="C2" s="166"/>
      <c r="D2" s="166"/>
      <c r="E2" s="166"/>
      <c r="F2" s="166"/>
    </row>
    <row r="3" spans="1:6" s="3" customFormat="1" ht="13.15" customHeight="1">
      <c r="A3" s="166"/>
      <c r="B3" s="166"/>
      <c r="C3" s="166"/>
      <c r="D3" s="166"/>
      <c r="E3" s="166"/>
      <c r="F3" s="166"/>
    </row>
    <row r="4" spans="1:6" s="3" customFormat="1" ht="13.15" customHeight="1">
      <c r="A4" s="166"/>
      <c r="B4" s="166"/>
      <c r="C4" s="166"/>
      <c r="D4" s="166"/>
      <c r="E4" s="166"/>
      <c r="F4" s="166"/>
    </row>
    <row r="5" spans="1:6" s="3" customFormat="1" ht="13.15" customHeight="1">
      <c r="A5" s="166"/>
      <c r="B5" s="166"/>
      <c r="C5" s="166"/>
      <c r="D5" s="166"/>
      <c r="E5" s="166"/>
      <c r="F5" s="166"/>
    </row>
    <row r="6" spans="1:6" s="3" customFormat="1" ht="13.15" customHeight="1">
      <c r="A6" s="158" t="s">
        <v>5</v>
      </c>
      <c r="B6" s="158"/>
      <c r="C6" s="167" t="s">
        <v>116</v>
      </c>
      <c r="D6" s="167"/>
      <c r="E6" s="167"/>
      <c r="F6" s="167"/>
    </row>
    <row r="7" spans="1:6" s="3" customFormat="1" ht="3.75" customHeight="1">
      <c r="A7" s="124"/>
      <c r="B7" s="124"/>
      <c r="C7" s="167"/>
      <c r="D7" s="167"/>
      <c r="E7" s="167"/>
      <c r="F7" s="167"/>
    </row>
    <row r="8" spans="1:6" s="3" customFormat="1" ht="12.75" customHeight="1">
      <c r="A8" s="19"/>
      <c r="B8" s="19"/>
      <c r="C8" s="19"/>
      <c r="D8" s="19"/>
      <c r="E8" s="115"/>
      <c r="F8" s="116"/>
    </row>
    <row r="9" spans="1:6" s="3" customFormat="1" ht="23.25" customHeight="1">
      <c r="A9" s="159" t="s">
        <v>7</v>
      </c>
      <c r="B9" s="160"/>
      <c r="C9" s="160"/>
      <c r="D9" s="160"/>
      <c r="E9" s="160"/>
      <c r="F9" s="160"/>
    </row>
    <row r="10" spans="1:6" s="3" customFormat="1" ht="24.75" customHeight="1">
      <c r="A10" s="20"/>
      <c r="B10" s="20"/>
      <c r="C10" s="20"/>
      <c r="D10" s="161" t="s">
        <v>152</v>
      </c>
      <c r="E10" s="162"/>
      <c r="F10" s="163"/>
    </row>
    <row r="11" spans="1:6" s="3" customFormat="1" ht="15">
      <c r="A11" s="16" t="s">
        <v>1</v>
      </c>
      <c r="B11" s="16" t="s">
        <v>2</v>
      </c>
      <c r="C11" s="16" t="s">
        <v>3</v>
      </c>
      <c r="D11" s="16" t="s">
        <v>0</v>
      </c>
      <c r="E11" s="16" t="s">
        <v>118</v>
      </c>
      <c r="F11" s="46" t="s">
        <v>119</v>
      </c>
    </row>
    <row r="12" spans="1:6" s="80" customFormat="1" ht="15.75">
      <c r="A12" s="83"/>
      <c r="B12" s="127" t="s">
        <v>227</v>
      </c>
      <c r="C12" s="9"/>
      <c r="D12" s="9"/>
      <c r="E12" s="25"/>
      <c r="F12" s="48"/>
    </row>
    <row r="13" spans="1:6" s="80" customFormat="1" ht="15">
      <c r="A13" s="83"/>
      <c r="B13" s="128" t="s">
        <v>63</v>
      </c>
      <c r="C13" s="9"/>
      <c r="D13" s="9"/>
      <c r="E13" s="25"/>
      <c r="F13" s="48"/>
    </row>
    <row r="14" spans="1:6" s="80" customFormat="1" ht="15">
      <c r="A14" s="83">
        <v>1</v>
      </c>
      <c r="B14" s="83" t="s">
        <v>158</v>
      </c>
      <c r="C14" s="84" t="s">
        <v>19</v>
      </c>
      <c r="D14" s="84">
        <v>1</v>
      </c>
      <c r="E14" s="25">
        <v>1428.9</v>
      </c>
      <c r="F14" s="48">
        <f>E14*D14</f>
        <v>1428.9</v>
      </c>
    </row>
    <row r="15" spans="1:6" s="80" customFormat="1" ht="15">
      <c r="A15" s="83"/>
      <c r="B15" s="129" t="s">
        <v>159</v>
      </c>
      <c r="C15" s="84"/>
      <c r="D15" s="84"/>
      <c r="E15" s="25"/>
      <c r="F15" s="48"/>
    </row>
    <row r="16" spans="1:6" s="80" customFormat="1" ht="15">
      <c r="A16" s="83">
        <f>A14+1</f>
        <v>2</v>
      </c>
      <c r="B16" s="83" t="s">
        <v>89</v>
      </c>
      <c r="C16" s="84" t="s">
        <v>19</v>
      </c>
      <c r="D16" s="84">
        <v>1</v>
      </c>
      <c r="E16" s="25">
        <v>6200</v>
      </c>
      <c r="F16" s="48">
        <f aca="true" t="shared" si="0" ref="F16:F18">E16*D16</f>
        <v>6200</v>
      </c>
    </row>
    <row r="17" spans="1:6" s="80" customFormat="1" ht="15">
      <c r="A17" s="83">
        <f>A16+1</f>
        <v>3</v>
      </c>
      <c r="B17" s="83" t="s">
        <v>90</v>
      </c>
      <c r="C17" s="84" t="s">
        <v>19</v>
      </c>
      <c r="D17" s="84">
        <v>1</v>
      </c>
      <c r="E17" s="25">
        <v>5272.2</v>
      </c>
      <c r="F17" s="48">
        <f t="shared" si="0"/>
        <v>5272.2</v>
      </c>
    </row>
    <row r="18" spans="1:6" s="80" customFormat="1" ht="15">
      <c r="A18" s="83">
        <f>A17+1</f>
        <v>4</v>
      </c>
      <c r="B18" s="83" t="s">
        <v>156</v>
      </c>
      <c r="C18" s="84" t="s">
        <v>19</v>
      </c>
      <c r="D18" s="84">
        <v>1</v>
      </c>
      <c r="E18" s="25">
        <v>5785.5</v>
      </c>
      <c r="F18" s="48">
        <f t="shared" si="0"/>
        <v>5785.5</v>
      </c>
    </row>
    <row r="19" spans="1:6" s="80" customFormat="1" ht="15">
      <c r="A19" s="83"/>
      <c r="B19" s="129" t="s">
        <v>160</v>
      </c>
      <c r="C19" s="9"/>
      <c r="D19" s="9"/>
      <c r="E19" s="25"/>
      <c r="F19" s="48"/>
    </row>
    <row r="20" spans="1:6" s="80" customFormat="1" ht="15">
      <c r="A20" s="83">
        <f>A18+1</f>
        <v>5</v>
      </c>
      <c r="B20" s="83" t="s">
        <v>228</v>
      </c>
      <c r="C20" s="84" t="s">
        <v>19</v>
      </c>
      <c r="D20" s="84">
        <v>1</v>
      </c>
      <c r="E20" s="25">
        <v>615.6</v>
      </c>
      <c r="F20" s="48">
        <f aca="true" t="shared" si="1" ref="F20:F24">E20*D20</f>
        <v>615.6</v>
      </c>
    </row>
    <row r="21" spans="1:6" s="80" customFormat="1" ht="15">
      <c r="A21" s="83">
        <f aca="true" t="shared" si="2" ref="A21:A24">A20+1</f>
        <v>6</v>
      </c>
      <c r="B21" s="83" t="s">
        <v>161</v>
      </c>
      <c r="C21" s="84" t="s">
        <v>19</v>
      </c>
      <c r="D21" s="84">
        <v>1</v>
      </c>
      <c r="E21" s="25">
        <v>649</v>
      </c>
      <c r="F21" s="48">
        <f t="shared" si="1"/>
        <v>649</v>
      </c>
    </row>
    <row r="22" spans="1:6" s="80" customFormat="1" ht="15">
      <c r="A22" s="83">
        <f t="shared" si="2"/>
        <v>7</v>
      </c>
      <c r="B22" s="83" t="s">
        <v>229</v>
      </c>
      <c r="C22" s="84" t="s">
        <v>19</v>
      </c>
      <c r="D22" s="84">
        <v>1</v>
      </c>
      <c r="E22" s="25">
        <v>228.25</v>
      </c>
      <c r="F22" s="48">
        <f t="shared" si="1"/>
        <v>228.25</v>
      </c>
    </row>
    <row r="23" spans="1:6" s="80" customFormat="1" ht="15">
      <c r="A23" s="83">
        <f t="shared" si="2"/>
        <v>8</v>
      </c>
      <c r="B23" s="83" t="s">
        <v>91</v>
      </c>
      <c r="C23" s="84" t="s">
        <v>19</v>
      </c>
      <c r="D23" s="84">
        <v>4</v>
      </c>
      <c r="E23" s="25">
        <v>96.69</v>
      </c>
      <c r="F23" s="48">
        <f t="shared" si="1"/>
        <v>386.76</v>
      </c>
    </row>
    <row r="24" spans="1:6" s="80" customFormat="1" ht="15">
      <c r="A24" s="83">
        <f t="shared" si="2"/>
        <v>9</v>
      </c>
      <c r="B24" s="83" t="s">
        <v>99</v>
      </c>
      <c r="C24" s="84" t="s">
        <v>19</v>
      </c>
      <c r="D24" s="84">
        <v>6</v>
      </c>
      <c r="E24" s="25">
        <v>87.45</v>
      </c>
      <c r="F24" s="48">
        <f t="shared" si="1"/>
        <v>524.7</v>
      </c>
    </row>
    <row r="25" spans="1:6" s="80" customFormat="1" ht="15">
      <c r="A25" s="83"/>
      <c r="B25" s="129"/>
      <c r="C25" s="9"/>
      <c r="D25" s="9"/>
      <c r="E25" s="25"/>
      <c r="F25" s="48"/>
    </row>
    <row r="26" spans="1:6" s="80" customFormat="1" ht="15">
      <c r="A26" s="83"/>
      <c r="B26" s="128" t="s">
        <v>67</v>
      </c>
      <c r="C26" s="9"/>
      <c r="D26" s="9"/>
      <c r="E26" s="25"/>
      <c r="F26" s="48"/>
    </row>
    <row r="27" spans="1:6" s="80" customFormat="1" ht="15">
      <c r="A27" s="83">
        <f>A24+1</f>
        <v>10</v>
      </c>
      <c r="B27" s="83" t="s">
        <v>162</v>
      </c>
      <c r="C27" s="84" t="s">
        <v>23</v>
      </c>
      <c r="D27" s="84">
        <v>44</v>
      </c>
      <c r="E27" s="25">
        <v>41.7</v>
      </c>
      <c r="F27" s="48">
        <f aca="true" t="shared" si="3" ref="F27:F38">E27*D27</f>
        <v>1834.8000000000002</v>
      </c>
    </row>
    <row r="28" spans="1:6" s="80" customFormat="1" ht="15">
      <c r="A28" s="83">
        <f>A27+1</f>
        <v>11</v>
      </c>
      <c r="B28" s="83" t="s">
        <v>68</v>
      </c>
      <c r="C28" s="84" t="s">
        <v>23</v>
      </c>
      <c r="D28" s="84">
        <v>5</v>
      </c>
      <c r="E28" s="25">
        <v>3.54</v>
      </c>
      <c r="F28" s="48">
        <f t="shared" si="3"/>
        <v>17.7</v>
      </c>
    </row>
    <row r="29" spans="1:6" s="80" customFormat="1" ht="15">
      <c r="A29" s="83">
        <f aca="true" t="shared" si="4" ref="A29:A38">A28+1</f>
        <v>12</v>
      </c>
      <c r="B29" s="83" t="s">
        <v>69</v>
      </c>
      <c r="C29" s="84" t="s">
        <v>23</v>
      </c>
      <c r="D29" s="84">
        <v>5</v>
      </c>
      <c r="E29" s="25">
        <v>4.02</v>
      </c>
      <c r="F29" s="48">
        <f t="shared" si="3"/>
        <v>20.099999999999998</v>
      </c>
    </row>
    <row r="30" spans="1:6" s="80" customFormat="1" ht="15">
      <c r="A30" s="83">
        <f t="shared" si="4"/>
        <v>13</v>
      </c>
      <c r="B30" s="83" t="s">
        <v>71</v>
      </c>
      <c r="C30" s="84" t="s">
        <v>70</v>
      </c>
      <c r="D30" s="130">
        <v>4.5</v>
      </c>
      <c r="E30" s="25">
        <v>34.2</v>
      </c>
      <c r="F30" s="48">
        <f t="shared" si="3"/>
        <v>153.9</v>
      </c>
    </row>
    <row r="31" spans="1:6" s="80" customFormat="1" ht="15">
      <c r="A31" s="83">
        <f t="shared" si="4"/>
        <v>14</v>
      </c>
      <c r="B31" s="83" t="s">
        <v>73</v>
      </c>
      <c r="C31" s="84" t="s">
        <v>70</v>
      </c>
      <c r="D31" s="130">
        <v>68</v>
      </c>
      <c r="E31" s="25">
        <v>34.2</v>
      </c>
      <c r="F31" s="48">
        <f t="shared" si="3"/>
        <v>2325.6000000000004</v>
      </c>
    </row>
    <row r="32" spans="1:6" s="80" customFormat="1" ht="15">
      <c r="A32" s="83">
        <f t="shared" si="4"/>
        <v>15</v>
      </c>
      <c r="B32" s="83" t="s">
        <v>74</v>
      </c>
      <c r="C32" s="84" t="s">
        <v>70</v>
      </c>
      <c r="D32" s="130">
        <v>8.5</v>
      </c>
      <c r="E32" s="25">
        <v>34.2</v>
      </c>
      <c r="F32" s="48">
        <f t="shared" si="3"/>
        <v>290.70000000000005</v>
      </c>
    </row>
    <row r="33" spans="1:6" s="80" customFormat="1" ht="15">
      <c r="A33" s="83">
        <f t="shared" si="4"/>
        <v>16</v>
      </c>
      <c r="B33" s="83" t="s">
        <v>92</v>
      </c>
      <c r="C33" s="84" t="s">
        <v>23</v>
      </c>
      <c r="D33" s="84">
        <v>29</v>
      </c>
      <c r="E33" s="25">
        <v>39.16</v>
      </c>
      <c r="F33" s="48">
        <f t="shared" si="3"/>
        <v>1135.6399999999999</v>
      </c>
    </row>
    <row r="34" spans="1:6" s="80" customFormat="1" ht="15">
      <c r="A34" s="83">
        <f t="shared" si="4"/>
        <v>17</v>
      </c>
      <c r="B34" s="83" t="s">
        <v>157</v>
      </c>
      <c r="C34" s="84" t="s">
        <v>19</v>
      </c>
      <c r="D34" s="84">
        <v>2</v>
      </c>
      <c r="E34" s="25">
        <v>41.8</v>
      </c>
      <c r="F34" s="48">
        <f t="shared" si="3"/>
        <v>83.6</v>
      </c>
    </row>
    <row r="35" spans="1:6" s="80" customFormat="1" ht="15">
      <c r="A35" s="83">
        <f t="shared" si="4"/>
        <v>18</v>
      </c>
      <c r="B35" s="83" t="s">
        <v>109</v>
      </c>
      <c r="C35" s="84" t="s">
        <v>70</v>
      </c>
      <c r="D35" s="84">
        <v>64</v>
      </c>
      <c r="E35" s="25">
        <v>31.79</v>
      </c>
      <c r="F35" s="48">
        <f t="shared" si="3"/>
        <v>2034.56</v>
      </c>
    </row>
    <row r="36" spans="1:6" s="80" customFormat="1" ht="15">
      <c r="A36" s="83">
        <f t="shared" si="4"/>
        <v>19</v>
      </c>
      <c r="B36" s="83" t="s">
        <v>93</v>
      </c>
      <c r="C36" s="84" t="s">
        <v>70</v>
      </c>
      <c r="D36" s="84">
        <v>41</v>
      </c>
      <c r="E36" s="25">
        <v>25.25</v>
      </c>
      <c r="F36" s="48">
        <f t="shared" si="3"/>
        <v>1035.25</v>
      </c>
    </row>
    <row r="37" spans="1:6" s="80" customFormat="1" ht="15">
      <c r="A37" s="83">
        <f t="shared" si="4"/>
        <v>20</v>
      </c>
      <c r="B37" s="83" t="s">
        <v>97</v>
      </c>
      <c r="C37" s="84" t="s">
        <v>23</v>
      </c>
      <c r="D37" s="84">
        <v>7</v>
      </c>
      <c r="E37" s="25">
        <v>10.84</v>
      </c>
      <c r="F37" s="48">
        <f t="shared" si="3"/>
        <v>75.88</v>
      </c>
    </row>
    <row r="38" spans="1:6" s="80" customFormat="1" ht="15">
      <c r="A38" s="83">
        <f t="shared" si="4"/>
        <v>21</v>
      </c>
      <c r="B38" s="83" t="s">
        <v>78</v>
      </c>
      <c r="C38" s="84" t="s">
        <v>79</v>
      </c>
      <c r="D38" s="84">
        <v>60</v>
      </c>
      <c r="E38" s="25">
        <v>3.99</v>
      </c>
      <c r="F38" s="48">
        <f t="shared" si="3"/>
        <v>239.4</v>
      </c>
    </row>
    <row r="39" spans="1:6" s="80" customFormat="1" ht="15">
      <c r="A39" s="83"/>
      <c r="B39" s="83"/>
      <c r="C39" s="84"/>
      <c r="D39" s="130"/>
      <c r="E39" s="25"/>
      <c r="F39" s="48"/>
    </row>
    <row r="40" spans="1:6" s="80" customFormat="1" ht="15.75">
      <c r="A40" s="83"/>
      <c r="B40" s="127" t="s">
        <v>163</v>
      </c>
      <c r="C40" s="9"/>
      <c r="D40" s="9"/>
      <c r="E40" s="25"/>
      <c r="F40" s="48"/>
    </row>
    <row r="41" spans="1:6" s="80" customFormat="1" ht="15">
      <c r="A41" s="83"/>
      <c r="B41" s="128" t="s">
        <v>63</v>
      </c>
      <c r="C41" s="9"/>
      <c r="D41" s="9"/>
      <c r="E41" s="25"/>
      <c r="F41" s="48"/>
    </row>
    <row r="42" spans="1:6" s="80" customFormat="1" ht="15">
      <c r="A42" s="83">
        <f>A38+1</f>
        <v>22</v>
      </c>
      <c r="B42" s="83" t="s">
        <v>100</v>
      </c>
      <c r="C42" s="84" t="s">
        <v>19</v>
      </c>
      <c r="D42" s="84">
        <v>1</v>
      </c>
      <c r="E42" s="25">
        <v>7095</v>
      </c>
      <c r="F42" s="48">
        <f>E42*D42</f>
        <v>7095</v>
      </c>
    </row>
    <row r="43" spans="1:6" s="80" customFormat="1" ht="15">
      <c r="A43" s="83"/>
      <c r="B43" s="131" t="s">
        <v>164</v>
      </c>
      <c r="C43" s="9"/>
      <c r="D43" s="84"/>
      <c r="E43" s="25"/>
      <c r="F43" s="48"/>
    </row>
    <row r="44" spans="1:6" s="80" customFormat="1" ht="15">
      <c r="A44" s="83">
        <f>A42+1</f>
        <v>23</v>
      </c>
      <c r="B44" s="83" t="s">
        <v>230</v>
      </c>
      <c r="C44" s="84" t="s">
        <v>19</v>
      </c>
      <c r="D44" s="84">
        <v>1</v>
      </c>
      <c r="E44" s="25">
        <v>1353</v>
      </c>
      <c r="F44" s="48">
        <f aca="true" t="shared" si="5" ref="F44:F45">E44*D44</f>
        <v>1353</v>
      </c>
    </row>
    <row r="45" spans="1:6" s="80" customFormat="1" ht="15">
      <c r="A45" s="83">
        <f>1+A44</f>
        <v>24</v>
      </c>
      <c r="B45" s="83" t="s">
        <v>165</v>
      </c>
      <c r="C45" s="84" t="s">
        <v>19</v>
      </c>
      <c r="D45" s="84">
        <v>1</v>
      </c>
      <c r="E45" s="25">
        <v>988.9</v>
      </c>
      <c r="F45" s="48">
        <f t="shared" si="5"/>
        <v>988.9</v>
      </c>
    </row>
    <row r="46" spans="1:6" s="80" customFormat="1" ht="15">
      <c r="A46" s="83"/>
      <c r="B46" s="132" t="s">
        <v>166</v>
      </c>
      <c r="C46" s="84"/>
      <c r="D46" s="84"/>
      <c r="E46" s="25"/>
      <c r="F46" s="48"/>
    </row>
    <row r="47" spans="1:6" s="80" customFormat="1" ht="15">
      <c r="A47" s="83"/>
      <c r="B47" s="132" t="s">
        <v>101</v>
      </c>
      <c r="C47" s="84"/>
      <c r="D47" s="84"/>
      <c r="E47" s="25"/>
      <c r="F47" s="48"/>
    </row>
    <row r="48" spans="1:6" s="80" customFormat="1" ht="15">
      <c r="A48" s="83">
        <f>A45+1</f>
        <v>25</v>
      </c>
      <c r="B48" s="83" t="s">
        <v>231</v>
      </c>
      <c r="C48" s="84" t="s">
        <v>19</v>
      </c>
      <c r="D48" s="84">
        <v>2</v>
      </c>
      <c r="E48" s="25">
        <v>1061.5</v>
      </c>
      <c r="F48" s="48">
        <f>E48*D48</f>
        <v>2123</v>
      </c>
    </row>
    <row r="49" spans="1:6" s="80" customFormat="1" ht="15">
      <c r="A49" s="83"/>
      <c r="B49" s="131" t="s">
        <v>102</v>
      </c>
      <c r="C49" s="84"/>
      <c r="D49" s="84"/>
      <c r="E49" s="25"/>
      <c r="F49" s="48"/>
    </row>
    <row r="50" spans="1:6" s="80" customFormat="1" ht="15">
      <c r="A50" s="83">
        <f>A48+1</f>
        <v>26</v>
      </c>
      <c r="B50" s="83" t="s">
        <v>103</v>
      </c>
      <c r="C50" s="84" t="s">
        <v>19</v>
      </c>
      <c r="D50" s="84">
        <v>1</v>
      </c>
      <c r="E50" s="25">
        <v>615.8</v>
      </c>
      <c r="F50" s="48">
        <f aca="true" t="shared" si="6" ref="F50:F54">E50*D50</f>
        <v>615.8</v>
      </c>
    </row>
    <row r="51" spans="1:6" s="80" customFormat="1" ht="15">
      <c r="A51" s="83">
        <f>A50+1</f>
        <v>27</v>
      </c>
      <c r="B51" s="83" t="s">
        <v>104</v>
      </c>
      <c r="C51" s="84" t="s">
        <v>19</v>
      </c>
      <c r="D51" s="84">
        <v>1</v>
      </c>
      <c r="E51" s="25">
        <v>868.68</v>
      </c>
      <c r="F51" s="48">
        <f t="shared" si="6"/>
        <v>868.68</v>
      </c>
    </row>
    <row r="52" spans="1:6" s="80" customFormat="1" ht="15">
      <c r="A52" s="83">
        <f aca="true" t="shared" si="7" ref="A52:A54">A51+1</f>
        <v>28</v>
      </c>
      <c r="B52" s="83" t="s">
        <v>167</v>
      </c>
      <c r="C52" s="84" t="s">
        <v>19</v>
      </c>
      <c r="D52" s="84">
        <v>1</v>
      </c>
      <c r="E52" s="25">
        <v>295.14</v>
      </c>
      <c r="F52" s="48">
        <f t="shared" si="6"/>
        <v>295.14</v>
      </c>
    </row>
    <row r="53" spans="1:6" s="80" customFormat="1" ht="15">
      <c r="A53" s="83">
        <f t="shared" si="7"/>
        <v>29</v>
      </c>
      <c r="B53" s="83" t="s">
        <v>98</v>
      </c>
      <c r="C53" s="84" t="s">
        <v>19</v>
      </c>
      <c r="D53" s="84">
        <v>1</v>
      </c>
      <c r="E53" s="25">
        <v>97.46</v>
      </c>
      <c r="F53" s="48">
        <f t="shared" si="6"/>
        <v>97.46</v>
      </c>
    </row>
    <row r="54" spans="1:6" s="80" customFormat="1" ht="15">
      <c r="A54" s="83">
        <f t="shared" si="7"/>
        <v>30</v>
      </c>
      <c r="B54" s="83" t="s">
        <v>229</v>
      </c>
      <c r="C54" s="84" t="s">
        <v>19</v>
      </c>
      <c r="D54" s="84">
        <v>1</v>
      </c>
      <c r="E54" s="25">
        <v>228.25</v>
      </c>
      <c r="F54" s="48">
        <f t="shared" si="6"/>
        <v>228.25</v>
      </c>
    </row>
    <row r="55" spans="1:6" s="80" customFormat="1" ht="15">
      <c r="A55" s="83"/>
      <c r="B55" s="133" t="s">
        <v>232</v>
      </c>
      <c r="C55" s="84"/>
      <c r="D55" s="84"/>
      <c r="E55" s="25"/>
      <c r="F55" s="48"/>
    </row>
    <row r="56" spans="1:6" s="80" customFormat="1" ht="15">
      <c r="A56" s="83"/>
      <c r="B56" s="83"/>
      <c r="C56" s="84"/>
      <c r="D56" s="134"/>
      <c r="E56" s="25"/>
      <c r="F56" s="48"/>
    </row>
    <row r="57" spans="1:6" s="80" customFormat="1" ht="15">
      <c r="A57" s="83"/>
      <c r="B57" s="128" t="s">
        <v>67</v>
      </c>
      <c r="C57" s="84"/>
      <c r="D57" s="84"/>
      <c r="E57" s="25"/>
      <c r="F57" s="48"/>
    </row>
    <row r="58" spans="1:6" s="80" customFormat="1" ht="15">
      <c r="A58" s="83">
        <f>A54+1</f>
        <v>31</v>
      </c>
      <c r="B58" s="83" t="s">
        <v>105</v>
      </c>
      <c r="C58" s="84" t="s">
        <v>70</v>
      </c>
      <c r="D58" s="84">
        <v>5</v>
      </c>
      <c r="E58" s="25">
        <v>34.2</v>
      </c>
      <c r="F58" s="48">
        <f aca="true" t="shared" si="8" ref="F58:F65">E58*D58</f>
        <v>171</v>
      </c>
    </row>
    <row r="59" spans="1:6" s="80" customFormat="1" ht="15">
      <c r="A59" s="83">
        <f aca="true" t="shared" si="9" ref="A59:A65">A58+1</f>
        <v>32</v>
      </c>
      <c r="B59" s="83" t="s">
        <v>106</v>
      </c>
      <c r="C59" s="84" t="s">
        <v>70</v>
      </c>
      <c r="D59" s="84">
        <v>3.5</v>
      </c>
      <c r="E59" s="25">
        <v>34.2</v>
      </c>
      <c r="F59" s="48">
        <f t="shared" si="8"/>
        <v>119.70000000000002</v>
      </c>
    </row>
    <row r="60" spans="1:6" s="80" customFormat="1" ht="15">
      <c r="A60" s="83">
        <f t="shared" si="9"/>
        <v>33</v>
      </c>
      <c r="B60" s="83" t="s">
        <v>107</v>
      </c>
      <c r="C60" s="84" t="s">
        <v>70</v>
      </c>
      <c r="D60" s="84">
        <v>66</v>
      </c>
      <c r="E60" s="25">
        <v>34.2</v>
      </c>
      <c r="F60" s="48">
        <f t="shared" si="8"/>
        <v>2257.2000000000003</v>
      </c>
    </row>
    <row r="61" spans="1:6" s="80" customFormat="1" ht="15">
      <c r="A61" s="83">
        <f t="shared" si="9"/>
        <v>34</v>
      </c>
      <c r="B61" s="83" t="s">
        <v>108</v>
      </c>
      <c r="C61" s="84" t="s">
        <v>70</v>
      </c>
      <c r="D61" s="84">
        <v>7.5</v>
      </c>
      <c r="E61" s="25">
        <v>34.2</v>
      </c>
      <c r="F61" s="48">
        <f t="shared" si="8"/>
        <v>256.5</v>
      </c>
    </row>
    <row r="62" spans="1:6" s="80" customFormat="1" ht="15">
      <c r="A62" s="83">
        <f t="shared" si="9"/>
        <v>35</v>
      </c>
      <c r="B62" s="83" t="s">
        <v>109</v>
      </c>
      <c r="C62" s="84" t="s">
        <v>70</v>
      </c>
      <c r="D62" s="84">
        <v>30</v>
      </c>
      <c r="E62" s="25">
        <v>31.79</v>
      </c>
      <c r="F62" s="48">
        <f t="shared" si="8"/>
        <v>953.6999999999999</v>
      </c>
    </row>
    <row r="63" spans="1:6" s="80" customFormat="1" ht="15">
      <c r="A63" s="83">
        <f t="shared" si="9"/>
        <v>36</v>
      </c>
      <c r="B63" s="83" t="s">
        <v>168</v>
      </c>
      <c r="C63" s="84" t="s">
        <v>23</v>
      </c>
      <c r="D63" s="84">
        <v>4</v>
      </c>
      <c r="E63" s="25">
        <v>10.84</v>
      </c>
      <c r="F63" s="48">
        <f t="shared" si="8"/>
        <v>43.36</v>
      </c>
    </row>
    <row r="64" spans="1:6" s="80" customFormat="1" ht="15">
      <c r="A64" s="83">
        <f t="shared" si="9"/>
        <v>37</v>
      </c>
      <c r="B64" s="83" t="s">
        <v>110</v>
      </c>
      <c r="C64" s="84" t="s">
        <v>19</v>
      </c>
      <c r="D64" s="84">
        <v>1</v>
      </c>
      <c r="E64" s="25">
        <v>16.39</v>
      </c>
      <c r="F64" s="48">
        <f t="shared" si="8"/>
        <v>16.39</v>
      </c>
    </row>
    <row r="65" spans="1:6" s="80" customFormat="1" ht="15">
      <c r="A65" s="83">
        <f t="shared" si="9"/>
        <v>38</v>
      </c>
      <c r="B65" s="83" t="s">
        <v>78</v>
      </c>
      <c r="C65" s="84" t="s">
        <v>79</v>
      </c>
      <c r="D65" s="84">
        <v>70</v>
      </c>
      <c r="E65" s="25">
        <v>3.99</v>
      </c>
      <c r="F65" s="48">
        <f t="shared" si="8"/>
        <v>279.3</v>
      </c>
    </row>
    <row r="66" spans="1:6" s="80" customFormat="1" ht="15">
      <c r="A66" s="83"/>
      <c r="B66" s="83"/>
      <c r="C66" s="84"/>
      <c r="D66" s="130"/>
      <c r="E66" s="25"/>
      <c r="F66" s="48"/>
    </row>
    <row r="67" spans="1:6" s="80" customFormat="1" ht="15.75">
      <c r="A67" s="83"/>
      <c r="B67" s="127" t="s">
        <v>169</v>
      </c>
      <c r="C67" s="9"/>
      <c r="D67" s="9"/>
      <c r="E67" s="25"/>
      <c r="F67" s="48"/>
    </row>
    <row r="68" spans="1:6" s="80" customFormat="1" ht="15">
      <c r="A68" s="83"/>
      <c r="B68" s="128" t="s">
        <v>63</v>
      </c>
      <c r="C68" s="9"/>
      <c r="D68" s="9"/>
      <c r="E68" s="25"/>
      <c r="F68" s="48"/>
    </row>
    <row r="69" spans="1:6" s="80" customFormat="1" ht="15">
      <c r="A69" s="83">
        <f>A65+1</f>
        <v>39</v>
      </c>
      <c r="B69" s="83" t="s">
        <v>233</v>
      </c>
      <c r="C69" s="84" t="s">
        <v>19</v>
      </c>
      <c r="D69" s="84">
        <v>1</v>
      </c>
      <c r="E69" s="25">
        <v>145.65</v>
      </c>
      <c r="F69" s="48">
        <f aca="true" t="shared" si="10" ref="F69:F75">E69*D69</f>
        <v>145.65</v>
      </c>
    </row>
    <row r="70" spans="1:6" s="80" customFormat="1" ht="15">
      <c r="A70" s="83">
        <f aca="true" t="shared" si="11" ref="A70:A75">A69+1</f>
        <v>40</v>
      </c>
      <c r="B70" s="83" t="s">
        <v>64</v>
      </c>
      <c r="C70" s="84" t="s">
        <v>19</v>
      </c>
      <c r="D70" s="84">
        <v>1</v>
      </c>
      <c r="E70" s="25">
        <v>615.6</v>
      </c>
      <c r="F70" s="48">
        <f t="shared" si="10"/>
        <v>615.6</v>
      </c>
    </row>
    <row r="71" spans="1:6" s="80" customFormat="1" ht="15">
      <c r="A71" s="83">
        <f t="shared" si="11"/>
        <v>41</v>
      </c>
      <c r="B71" s="83" t="s">
        <v>65</v>
      </c>
      <c r="C71" s="84" t="s">
        <v>19</v>
      </c>
      <c r="D71" s="84">
        <v>2</v>
      </c>
      <c r="E71" s="25">
        <v>65.78</v>
      </c>
      <c r="F71" s="48">
        <f t="shared" si="10"/>
        <v>131.56</v>
      </c>
    </row>
    <row r="72" spans="1:6" s="80" customFormat="1" ht="15">
      <c r="A72" s="83">
        <f t="shared" si="11"/>
        <v>42</v>
      </c>
      <c r="B72" s="83" t="s">
        <v>112</v>
      </c>
      <c r="C72" s="84" t="s">
        <v>19</v>
      </c>
      <c r="D72" s="84">
        <v>1</v>
      </c>
      <c r="E72" s="25">
        <v>102.6</v>
      </c>
      <c r="F72" s="48">
        <f t="shared" si="10"/>
        <v>102.6</v>
      </c>
    </row>
    <row r="73" spans="1:6" s="80" customFormat="1" ht="15">
      <c r="A73" s="83">
        <f t="shared" si="11"/>
        <v>43</v>
      </c>
      <c r="B73" s="83" t="s">
        <v>170</v>
      </c>
      <c r="C73" s="84" t="s">
        <v>19</v>
      </c>
      <c r="D73" s="84">
        <v>2</v>
      </c>
      <c r="E73" s="25">
        <v>74.69</v>
      </c>
      <c r="F73" s="48">
        <f t="shared" si="10"/>
        <v>149.38</v>
      </c>
    </row>
    <row r="74" spans="1:6" s="80" customFormat="1" ht="15">
      <c r="A74" s="83">
        <f t="shared" si="11"/>
        <v>44</v>
      </c>
      <c r="B74" s="83" t="s">
        <v>171</v>
      </c>
      <c r="C74" s="84" t="s">
        <v>19</v>
      </c>
      <c r="D74" s="84">
        <v>1</v>
      </c>
      <c r="E74" s="25">
        <v>12.8</v>
      </c>
      <c r="F74" s="48">
        <f t="shared" si="10"/>
        <v>12.8</v>
      </c>
    </row>
    <row r="75" spans="1:6" s="80" customFormat="1" ht="15">
      <c r="A75" s="83">
        <f t="shared" si="11"/>
        <v>45</v>
      </c>
      <c r="B75" s="83" t="s">
        <v>113</v>
      </c>
      <c r="C75" s="84" t="s">
        <v>19</v>
      </c>
      <c r="D75" s="84">
        <v>3</v>
      </c>
      <c r="E75" s="25">
        <v>15.6</v>
      </c>
      <c r="F75" s="48">
        <f t="shared" si="10"/>
        <v>46.8</v>
      </c>
    </row>
    <row r="76" spans="1:6" s="80" customFormat="1" ht="15">
      <c r="A76" s="83"/>
      <c r="B76" s="83"/>
      <c r="C76" s="84"/>
      <c r="D76" s="84"/>
      <c r="E76" s="25"/>
      <c r="F76" s="48"/>
    </row>
    <row r="77" spans="1:6" s="80" customFormat="1" ht="15">
      <c r="A77" s="83"/>
      <c r="B77" s="128" t="s">
        <v>67</v>
      </c>
      <c r="C77" s="84"/>
      <c r="D77" s="130"/>
      <c r="E77" s="25"/>
      <c r="F77" s="48"/>
    </row>
    <row r="78" spans="1:6" s="80" customFormat="1" ht="15">
      <c r="A78" s="83">
        <f>A75+1</f>
        <v>46</v>
      </c>
      <c r="B78" s="83" t="s">
        <v>71</v>
      </c>
      <c r="C78" s="84" t="s">
        <v>70</v>
      </c>
      <c r="D78" s="130">
        <v>20</v>
      </c>
      <c r="E78" s="25">
        <v>34.2</v>
      </c>
      <c r="F78" s="48">
        <f aca="true" t="shared" si="12" ref="F78:F91">E78*D78</f>
        <v>684</v>
      </c>
    </row>
    <row r="79" spans="1:6" s="80" customFormat="1" ht="15">
      <c r="A79" s="83">
        <f>A78+1</f>
        <v>47</v>
      </c>
      <c r="B79" s="83" t="s">
        <v>72</v>
      </c>
      <c r="C79" s="84" t="s">
        <v>70</v>
      </c>
      <c r="D79" s="130">
        <v>4</v>
      </c>
      <c r="E79" s="25">
        <v>34.2</v>
      </c>
      <c r="F79" s="48">
        <f t="shared" si="12"/>
        <v>136.8</v>
      </c>
    </row>
    <row r="80" spans="1:6" s="80" customFormat="1" ht="15">
      <c r="A80" s="83">
        <f aca="true" t="shared" si="13" ref="A80:A91">A79+1</f>
        <v>48</v>
      </c>
      <c r="B80" s="83" t="s">
        <v>75</v>
      </c>
      <c r="C80" s="84" t="s">
        <v>23</v>
      </c>
      <c r="D80" s="84">
        <v>8.5</v>
      </c>
      <c r="E80" s="25">
        <v>11.4</v>
      </c>
      <c r="F80" s="48">
        <f t="shared" si="12"/>
        <v>96.9</v>
      </c>
    </row>
    <row r="81" spans="1:6" s="80" customFormat="1" ht="15">
      <c r="A81" s="83">
        <f t="shared" si="13"/>
        <v>49</v>
      </c>
      <c r="B81" s="83" t="s">
        <v>94</v>
      </c>
      <c r="C81" s="84" t="s">
        <v>23</v>
      </c>
      <c r="D81" s="84">
        <v>3</v>
      </c>
      <c r="E81" s="25">
        <v>12.6</v>
      </c>
      <c r="F81" s="48">
        <f t="shared" si="12"/>
        <v>37.8</v>
      </c>
    </row>
    <row r="82" spans="1:6" s="80" customFormat="1" ht="15">
      <c r="A82" s="83">
        <f t="shared" si="13"/>
        <v>50</v>
      </c>
      <c r="B82" s="83" t="s">
        <v>95</v>
      </c>
      <c r="C82" s="84" t="s">
        <v>23</v>
      </c>
      <c r="D82" s="84">
        <v>6</v>
      </c>
      <c r="E82" s="25">
        <v>16.72</v>
      </c>
      <c r="F82" s="48">
        <f t="shared" si="12"/>
        <v>100.32</v>
      </c>
    </row>
    <row r="83" spans="1:6" s="80" customFormat="1" ht="15">
      <c r="A83" s="83">
        <f t="shared" si="13"/>
        <v>51</v>
      </c>
      <c r="B83" s="83" t="s">
        <v>172</v>
      </c>
      <c r="C83" s="84" t="s">
        <v>19</v>
      </c>
      <c r="D83" s="84">
        <v>3</v>
      </c>
      <c r="E83" s="25">
        <v>7.72</v>
      </c>
      <c r="F83" s="48">
        <f t="shared" si="12"/>
        <v>23.16</v>
      </c>
    </row>
    <row r="84" spans="1:6" s="80" customFormat="1" ht="15">
      <c r="A84" s="83">
        <f t="shared" si="13"/>
        <v>52</v>
      </c>
      <c r="B84" s="83" t="s">
        <v>114</v>
      </c>
      <c r="C84" s="84" t="s">
        <v>19</v>
      </c>
      <c r="D84" s="84">
        <v>2</v>
      </c>
      <c r="E84" s="25">
        <v>8.7</v>
      </c>
      <c r="F84" s="48">
        <f t="shared" si="12"/>
        <v>17.4</v>
      </c>
    </row>
    <row r="85" spans="1:6" s="80" customFormat="1" ht="15">
      <c r="A85" s="83">
        <f t="shared" si="13"/>
        <v>53</v>
      </c>
      <c r="B85" s="83" t="s">
        <v>173</v>
      </c>
      <c r="C85" s="84" t="s">
        <v>19</v>
      </c>
      <c r="D85" s="84">
        <v>1</v>
      </c>
      <c r="E85" s="25">
        <v>9.63</v>
      </c>
      <c r="F85" s="48">
        <f t="shared" si="12"/>
        <v>9.63</v>
      </c>
    </row>
    <row r="86" spans="1:6" s="80" customFormat="1" ht="15">
      <c r="A86" s="83">
        <f t="shared" si="13"/>
        <v>54</v>
      </c>
      <c r="B86" s="83" t="s">
        <v>85</v>
      </c>
      <c r="C86" s="84" t="s">
        <v>19</v>
      </c>
      <c r="D86" s="84">
        <v>1</v>
      </c>
      <c r="E86" s="25">
        <v>3.96</v>
      </c>
      <c r="F86" s="48">
        <f t="shared" si="12"/>
        <v>3.96</v>
      </c>
    </row>
    <row r="87" spans="1:6" s="80" customFormat="1" ht="15">
      <c r="A87" s="83">
        <f t="shared" si="13"/>
        <v>55</v>
      </c>
      <c r="B87" s="83" t="s">
        <v>86</v>
      </c>
      <c r="C87" s="84" t="s">
        <v>19</v>
      </c>
      <c r="D87" s="84">
        <v>1</v>
      </c>
      <c r="E87" s="25">
        <v>5.51</v>
      </c>
      <c r="F87" s="48">
        <f t="shared" si="12"/>
        <v>5.51</v>
      </c>
    </row>
    <row r="88" spans="1:6" s="80" customFormat="1" ht="15">
      <c r="A88" s="83">
        <f t="shared" si="13"/>
        <v>56</v>
      </c>
      <c r="B88" s="83" t="s">
        <v>87</v>
      </c>
      <c r="C88" s="84" t="s">
        <v>19</v>
      </c>
      <c r="D88" s="84">
        <v>1</v>
      </c>
      <c r="E88" s="25">
        <v>7.76</v>
      </c>
      <c r="F88" s="48">
        <f t="shared" si="12"/>
        <v>7.76</v>
      </c>
    </row>
    <row r="89" spans="1:6" s="80" customFormat="1" ht="15">
      <c r="A89" s="83">
        <f t="shared" si="13"/>
        <v>57</v>
      </c>
      <c r="B89" s="83" t="s">
        <v>88</v>
      </c>
      <c r="C89" s="84" t="s">
        <v>19</v>
      </c>
      <c r="D89" s="84">
        <v>1</v>
      </c>
      <c r="E89" s="25">
        <v>8.91</v>
      </c>
      <c r="F89" s="48">
        <f t="shared" si="12"/>
        <v>8.91</v>
      </c>
    </row>
    <row r="90" spans="1:6" s="80" customFormat="1" ht="15">
      <c r="A90" s="83">
        <f t="shared" si="13"/>
        <v>58</v>
      </c>
      <c r="B90" s="83" t="s">
        <v>174</v>
      </c>
      <c r="C90" s="84" t="s">
        <v>19</v>
      </c>
      <c r="D90" s="84">
        <v>2</v>
      </c>
      <c r="E90" s="25">
        <v>10.62</v>
      </c>
      <c r="F90" s="48">
        <f t="shared" si="12"/>
        <v>21.24</v>
      </c>
    </row>
    <row r="91" spans="1:6" s="80" customFormat="1" ht="15">
      <c r="A91" s="83">
        <f t="shared" si="13"/>
        <v>59</v>
      </c>
      <c r="B91" s="83" t="s">
        <v>78</v>
      </c>
      <c r="C91" s="84" t="s">
        <v>79</v>
      </c>
      <c r="D91" s="130">
        <v>15</v>
      </c>
      <c r="E91" s="25">
        <v>3.99</v>
      </c>
      <c r="F91" s="48">
        <f t="shared" si="12"/>
        <v>59.85</v>
      </c>
    </row>
    <row r="92" spans="1:6" s="80" customFormat="1" ht="15">
      <c r="A92" s="83"/>
      <c r="B92" s="83"/>
      <c r="C92" s="84"/>
      <c r="D92" s="130"/>
      <c r="E92" s="25"/>
      <c r="F92" s="48"/>
    </row>
    <row r="93" spans="1:6" s="80" customFormat="1" ht="15.75">
      <c r="A93" s="83"/>
      <c r="B93" s="127" t="s">
        <v>175</v>
      </c>
      <c r="C93" s="9"/>
      <c r="D93" s="9"/>
      <c r="E93" s="25"/>
      <c r="F93" s="48"/>
    </row>
    <row r="94" spans="1:6" s="80" customFormat="1" ht="15">
      <c r="A94" s="83"/>
      <c r="B94" s="128" t="s">
        <v>63</v>
      </c>
      <c r="C94" s="9"/>
      <c r="D94" s="9"/>
      <c r="E94" s="25"/>
      <c r="F94" s="48"/>
    </row>
    <row r="95" spans="1:6" s="80" customFormat="1" ht="15">
      <c r="A95" s="83">
        <f>A91+1</f>
        <v>60</v>
      </c>
      <c r="B95" s="83" t="s">
        <v>234</v>
      </c>
      <c r="C95" s="84" t="s">
        <v>19</v>
      </c>
      <c r="D95" s="84">
        <v>1</v>
      </c>
      <c r="E95" s="25">
        <v>119.6</v>
      </c>
      <c r="F95" s="48">
        <f aca="true" t="shared" si="14" ref="F95:F97">E95*D95</f>
        <v>119.6</v>
      </c>
    </row>
    <row r="96" spans="1:6" s="80" customFormat="1" ht="15">
      <c r="A96" s="83">
        <f>A95+1</f>
        <v>61</v>
      </c>
      <c r="B96" s="83" t="s">
        <v>80</v>
      </c>
      <c r="C96" s="84" t="s">
        <v>19</v>
      </c>
      <c r="D96" s="84">
        <v>1</v>
      </c>
      <c r="E96" s="25">
        <v>38.5</v>
      </c>
      <c r="F96" s="48">
        <f t="shared" si="14"/>
        <v>38.5</v>
      </c>
    </row>
    <row r="97" spans="1:6" s="80" customFormat="1" ht="15">
      <c r="A97" s="83">
        <f>A96+1</f>
        <v>62</v>
      </c>
      <c r="B97" s="83" t="s">
        <v>66</v>
      </c>
      <c r="C97" s="84" t="s">
        <v>19</v>
      </c>
      <c r="D97" s="84">
        <v>5</v>
      </c>
      <c r="E97" s="25">
        <v>12.8</v>
      </c>
      <c r="F97" s="48">
        <f t="shared" si="14"/>
        <v>64</v>
      </c>
    </row>
    <row r="98" spans="1:6" s="80" customFormat="1" ht="15">
      <c r="A98" s="83"/>
      <c r="B98" s="83"/>
      <c r="C98" s="84"/>
      <c r="D98" s="84"/>
      <c r="E98" s="25"/>
      <c r="F98" s="48"/>
    </row>
    <row r="99" spans="1:6" s="80" customFormat="1" ht="15">
      <c r="A99" s="83"/>
      <c r="B99" s="128" t="s">
        <v>81</v>
      </c>
      <c r="C99" s="84"/>
      <c r="D99" s="84"/>
      <c r="E99" s="25"/>
      <c r="F99" s="48"/>
    </row>
    <row r="100" spans="1:6" s="80" customFormat="1" ht="15">
      <c r="A100" s="83">
        <f>A97+1</f>
        <v>63</v>
      </c>
      <c r="B100" s="83" t="s">
        <v>76</v>
      </c>
      <c r="C100" s="84" t="s">
        <v>23</v>
      </c>
      <c r="D100" s="84">
        <v>30</v>
      </c>
      <c r="E100" s="25">
        <v>11.4</v>
      </c>
      <c r="F100" s="48">
        <f aca="true" t="shared" si="15" ref="F100:F108">E100*D100</f>
        <v>342</v>
      </c>
    </row>
    <row r="101" spans="1:6" s="80" customFormat="1" ht="15">
      <c r="A101" s="83">
        <f aca="true" t="shared" si="16" ref="A101:A108">A100+1</f>
        <v>64</v>
      </c>
      <c r="B101" s="83" t="s">
        <v>82</v>
      </c>
      <c r="C101" s="84" t="s">
        <v>23</v>
      </c>
      <c r="D101" s="84">
        <v>10.5</v>
      </c>
      <c r="E101" s="25">
        <v>12.3</v>
      </c>
      <c r="F101" s="48">
        <f t="shared" si="15"/>
        <v>129.15</v>
      </c>
    </row>
    <row r="102" spans="1:6" s="80" customFormat="1" ht="15">
      <c r="A102" s="83">
        <f t="shared" si="16"/>
        <v>65</v>
      </c>
      <c r="B102" s="83" t="s">
        <v>77</v>
      </c>
      <c r="C102" s="84" t="s">
        <v>19</v>
      </c>
      <c r="D102" s="84">
        <v>14</v>
      </c>
      <c r="E102" s="25">
        <v>7.72</v>
      </c>
      <c r="F102" s="48">
        <f>E102*D102</f>
        <v>108.08</v>
      </c>
    </row>
    <row r="103" spans="1:6" s="80" customFormat="1" ht="15">
      <c r="A103" s="83">
        <f t="shared" si="16"/>
        <v>66</v>
      </c>
      <c r="B103" s="83" t="s">
        <v>83</v>
      </c>
      <c r="C103" s="84" t="s">
        <v>19</v>
      </c>
      <c r="D103" s="84">
        <v>1</v>
      </c>
      <c r="E103" s="25">
        <v>9.13</v>
      </c>
      <c r="F103" s="48">
        <f t="shared" si="15"/>
        <v>9.13</v>
      </c>
    </row>
    <row r="104" spans="1:6" s="80" customFormat="1" ht="15">
      <c r="A104" s="83">
        <f t="shared" si="16"/>
        <v>67</v>
      </c>
      <c r="B104" s="83" t="s">
        <v>84</v>
      </c>
      <c r="C104" s="84" t="s">
        <v>19</v>
      </c>
      <c r="D104" s="84">
        <v>3</v>
      </c>
      <c r="E104" s="25">
        <v>3.39</v>
      </c>
      <c r="F104" s="48">
        <f t="shared" si="15"/>
        <v>10.17</v>
      </c>
    </row>
    <row r="105" spans="1:6" s="80" customFormat="1" ht="15">
      <c r="A105" s="83">
        <f t="shared" si="16"/>
        <v>68</v>
      </c>
      <c r="B105" s="83" t="s">
        <v>96</v>
      </c>
      <c r="C105" s="84" t="s">
        <v>19</v>
      </c>
      <c r="D105" s="84">
        <v>2</v>
      </c>
      <c r="E105" s="25">
        <v>3.96</v>
      </c>
      <c r="F105" s="48">
        <f t="shared" si="15"/>
        <v>7.92</v>
      </c>
    </row>
    <row r="106" spans="1:6" s="80" customFormat="1" ht="15">
      <c r="A106" s="83">
        <f t="shared" si="16"/>
        <v>69</v>
      </c>
      <c r="B106" s="83" t="s">
        <v>87</v>
      </c>
      <c r="C106" s="84" t="s">
        <v>19</v>
      </c>
      <c r="D106" s="84">
        <v>1</v>
      </c>
      <c r="E106" s="25">
        <v>7.76</v>
      </c>
      <c r="F106" s="48">
        <f t="shared" si="15"/>
        <v>7.76</v>
      </c>
    </row>
    <row r="107" spans="1:6" s="80" customFormat="1" ht="15">
      <c r="A107" s="83">
        <f t="shared" si="16"/>
        <v>70</v>
      </c>
      <c r="B107" s="83" t="s">
        <v>176</v>
      </c>
      <c r="C107" s="84" t="s">
        <v>19</v>
      </c>
      <c r="D107" s="84">
        <v>2</v>
      </c>
      <c r="E107" s="25">
        <v>10.84</v>
      </c>
      <c r="F107" s="48">
        <f t="shared" si="15"/>
        <v>21.68</v>
      </c>
    </row>
    <row r="108" spans="1:6" s="80" customFormat="1" ht="15">
      <c r="A108" s="83">
        <f t="shared" si="16"/>
        <v>71</v>
      </c>
      <c r="B108" s="83" t="s">
        <v>78</v>
      </c>
      <c r="C108" s="84" t="s">
        <v>79</v>
      </c>
      <c r="D108" s="130">
        <v>7</v>
      </c>
      <c r="E108" s="25">
        <v>3.99</v>
      </c>
      <c r="F108" s="48">
        <f t="shared" si="15"/>
        <v>27.93</v>
      </c>
    </row>
    <row r="109" spans="1:6" s="80" customFormat="1" ht="15">
      <c r="A109" s="83"/>
      <c r="B109" s="83"/>
      <c r="C109" s="84"/>
      <c r="D109" s="130"/>
      <c r="E109" s="25"/>
      <c r="F109" s="48"/>
    </row>
    <row r="110" spans="1:6" s="80" customFormat="1" ht="15.75">
      <c r="A110" s="83"/>
      <c r="B110" s="127" t="s">
        <v>177</v>
      </c>
      <c r="C110" s="9"/>
      <c r="D110" s="9"/>
      <c r="E110" s="25"/>
      <c r="F110" s="48"/>
    </row>
    <row r="111" spans="1:6" s="80" customFormat="1" ht="15">
      <c r="A111" s="83"/>
      <c r="B111" s="128" t="s">
        <v>63</v>
      </c>
      <c r="C111" s="9"/>
      <c r="D111" s="9"/>
      <c r="E111" s="25"/>
      <c r="F111" s="48"/>
    </row>
    <row r="112" spans="1:6" s="80" customFormat="1" ht="15">
      <c r="A112" s="83">
        <f>A108+1</f>
        <v>72</v>
      </c>
      <c r="B112" s="83" t="s">
        <v>158</v>
      </c>
      <c r="C112" s="84" t="s">
        <v>19</v>
      </c>
      <c r="D112" s="84">
        <v>1</v>
      </c>
      <c r="E112" s="25">
        <v>1428.9</v>
      </c>
      <c r="F112" s="48">
        <f>E112*D112</f>
        <v>1428.9</v>
      </c>
    </row>
    <row r="113" spans="1:6" s="80" customFormat="1" ht="15">
      <c r="A113" s="83"/>
      <c r="B113" s="129" t="s">
        <v>178</v>
      </c>
      <c r="C113" s="84"/>
      <c r="D113" s="84"/>
      <c r="E113" s="25"/>
      <c r="F113" s="48"/>
    </row>
    <row r="114" spans="1:6" s="80" customFormat="1" ht="15">
      <c r="A114" s="83">
        <f>A112+1</f>
        <v>73</v>
      </c>
      <c r="B114" s="83" t="s">
        <v>89</v>
      </c>
      <c r="C114" s="84" t="s">
        <v>19</v>
      </c>
      <c r="D114" s="84">
        <v>1</v>
      </c>
      <c r="E114" s="25">
        <v>6200</v>
      </c>
      <c r="F114" s="48">
        <f aca="true" t="shared" si="17" ref="F114:F116">E114*D114</f>
        <v>6200</v>
      </c>
    </row>
    <row r="115" spans="1:6" s="80" customFormat="1" ht="15">
      <c r="A115" s="83">
        <f>A114+1</f>
        <v>74</v>
      </c>
      <c r="B115" s="83" t="s">
        <v>90</v>
      </c>
      <c r="C115" s="84" t="s">
        <v>19</v>
      </c>
      <c r="D115" s="84">
        <v>1</v>
      </c>
      <c r="E115" s="25">
        <v>5272.5</v>
      </c>
      <c r="F115" s="48">
        <f t="shared" si="17"/>
        <v>5272.5</v>
      </c>
    </row>
    <row r="116" spans="1:6" s="80" customFormat="1" ht="15">
      <c r="A116" s="83">
        <f>A115+1</f>
        <v>75</v>
      </c>
      <c r="B116" s="83" t="s">
        <v>156</v>
      </c>
      <c r="C116" s="84" t="s">
        <v>19</v>
      </c>
      <c r="D116" s="84">
        <v>1</v>
      </c>
      <c r="E116" s="25">
        <v>5700</v>
      </c>
      <c r="F116" s="48">
        <f t="shared" si="17"/>
        <v>5700</v>
      </c>
    </row>
    <row r="117" spans="1:6" s="80" customFormat="1" ht="15">
      <c r="A117" s="83"/>
      <c r="B117" s="129" t="s">
        <v>160</v>
      </c>
      <c r="C117" s="9"/>
      <c r="D117" s="9"/>
      <c r="E117" s="25"/>
      <c r="F117" s="48"/>
    </row>
    <row r="118" spans="1:6" s="80" customFormat="1" ht="15">
      <c r="A118" s="83">
        <f>A116+1</f>
        <v>76</v>
      </c>
      <c r="B118" s="83" t="s">
        <v>228</v>
      </c>
      <c r="C118" s="84" t="s">
        <v>19</v>
      </c>
      <c r="D118" s="84">
        <v>1</v>
      </c>
      <c r="E118" s="25">
        <v>615.8</v>
      </c>
      <c r="F118" s="48">
        <f aca="true" t="shared" si="18" ref="F118:F122">E118*D118</f>
        <v>615.8</v>
      </c>
    </row>
    <row r="119" spans="1:6" s="80" customFormat="1" ht="15">
      <c r="A119" s="83">
        <f aca="true" t="shared" si="19" ref="A119:A122">A118+1</f>
        <v>77</v>
      </c>
      <c r="B119" s="83" t="s">
        <v>235</v>
      </c>
      <c r="C119" s="84" t="s">
        <v>19</v>
      </c>
      <c r="D119" s="84">
        <v>1</v>
      </c>
      <c r="E119" s="25">
        <v>748</v>
      </c>
      <c r="F119" s="48">
        <f t="shared" si="18"/>
        <v>748</v>
      </c>
    </row>
    <row r="120" spans="1:6" s="80" customFormat="1" ht="15">
      <c r="A120" s="83">
        <f t="shared" si="19"/>
        <v>78</v>
      </c>
      <c r="B120" s="83" t="s">
        <v>229</v>
      </c>
      <c r="C120" s="84" t="s">
        <v>19</v>
      </c>
      <c r="D120" s="84">
        <v>1</v>
      </c>
      <c r="E120" s="25">
        <v>228.25</v>
      </c>
      <c r="F120" s="48">
        <f t="shared" si="18"/>
        <v>228.25</v>
      </c>
    </row>
    <row r="121" spans="1:6" s="80" customFormat="1" ht="15">
      <c r="A121" s="83">
        <f t="shared" si="19"/>
        <v>79</v>
      </c>
      <c r="B121" s="83" t="s">
        <v>91</v>
      </c>
      <c r="C121" s="84" t="s">
        <v>19</v>
      </c>
      <c r="D121" s="84">
        <v>4</v>
      </c>
      <c r="E121" s="25">
        <v>96.69</v>
      </c>
      <c r="F121" s="48">
        <f t="shared" si="18"/>
        <v>386.76</v>
      </c>
    </row>
    <row r="122" spans="1:6" s="80" customFormat="1" ht="15">
      <c r="A122" s="83">
        <f t="shared" si="19"/>
        <v>80</v>
      </c>
      <c r="B122" s="83" t="s">
        <v>99</v>
      </c>
      <c r="C122" s="84" t="s">
        <v>19</v>
      </c>
      <c r="D122" s="84">
        <v>6</v>
      </c>
      <c r="E122" s="25">
        <v>87.45</v>
      </c>
      <c r="F122" s="48">
        <f t="shared" si="18"/>
        <v>524.7</v>
      </c>
    </row>
    <row r="123" spans="1:6" s="80" customFormat="1" ht="15">
      <c r="A123" s="83"/>
      <c r="B123" s="129"/>
      <c r="C123" s="9"/>
      <c r="D123" s="9"/>
      <c r="E123" s="25"/>
      <c r="F123" s="48"/>
    </row>
    <row r="124" spans="1:6" s="80" customFormat="1" ht="15">
      <c r="A124" s="83"/>
      <c r="B124" s="128" t="s">
        <v>67</v>
      </c>
      <c r="C124" s="9"/>
      <c r="D124" s="9"/>
      <c r="E124" s="25"/>
      <c r="F124" s="48"/>
    </row>
    <row r="125" spans="1:6" s="80" customFormat="1" ht="15">
      <c r="A125" s="83">
        <f>A122+1</f>
        <v>81</v>
      </c>
      <c r="B125" s="83" t="s">
        <v>162</v>
      </c>
      <c r="C125" s="84" t="s">
        <v>23</v>
      </c>
      <c r="D125" s="84">
        <v>44</v>
      </c>
      <c r="E125" s="25">
        <v>41.7</v>
      </c>
      <c r="F125" s="48">
        <f aca="true" t="shared" si="20" ref="F125:F136">E125*D125</f>
        <v>1834.8000000000002</v>
      </c>
    </row>
    <row r="126" spans="1:6" s="80" customFormat="1" ht="15">
      <c r="A126" s="83">
        <f>A125+1</f>
        <v>82</v>
      </c>
      <c r="B126" s="83" t="s">
        <v>68</v>
      </c>
      <c r="C126" s="84" t="s">
        <v>23</v>
      </c>
      <c r="D126" s="84">
        <v>7</v>
      </c>
      <c r="E126" s="25">
        <v>3.54</v>
      </c>
      <c r="F126" s="48">
        <f t="shared" si="20"/>
        <v>24.78</v>
      </c>
    </row>
    <row r="127" spans="1:6" s="80" customFormat="1" ht="15">
      <c r="A127" s="83">
        <f aca="true" t="shared" si="21" ref="A127:A136">A126+1</f>
        <v>83</v>
      </c>
      <c r="B127" s="83" t="s">
        <v>69</v>
      </c>
      <c r="C127" s="84" t="s">
        <v>23</v>
      </c>
      <c r="D127" s="84">
        <v>8</v>
      </c>
      <c r="E127" s="25">
        <v>4.02</v>
      </c>
      <c r="F127" s="48">
        <f t="shared" si="20"/>
        <v>32.16</v>
      </c>
    </row>
    <row r="128" spans="1:6" s="80" customFormat="1" ht="15">
      <c r="A128" s="83">
        <f t="shared" si="21"/>
        <v>84</v>
      </c>
      <c r="B128" s="83" t="s">
        <v>71</v>
      </c>
      <c r="C128" s="84" t="s">
        <v>70</v>
      </c>
      <c r="D128" s="130">
        <v>9.5</v>
      </c>
      <c r="E128" s="25">
        <v>34.2</v>
      </c>
      <c r="F128" s="48">
        <f t="shared" si="20"/>
        <v>324.90000000000003</v>
      </c>
    </row>
    <row r="129" spans="1:6" s="80" customFormat="1" ht="15">
      <c r="A129" s="83">
        <f t="shared" si="21"/>
        <v>85</v>
      </c>
      <c r="B129" s="83" t="s">
        <v>73</v>
      </c>
      <c r="C129" s="84" t="s">
        <v>70</v>
      </c>
      <c r="D129" s="130">
        <v>88</v>
      </c>
      <c r="E129" s="25">
        <v>34.2</v>
      </c>
      <c r="F129" s="48">
        <f t="shared" si="20"/>
        <v>3009.6000000000004</v>
      </c>
    </row>
    <row r="130" spans="1:6" s="80" customFormat="1" ht="15">
      <c r="A130" s="83">
        <f t="shared" si="21"/>
        <v>86</v>
      </c>
      <c r="B130" s="83" t="s">
        <v>74</v>
      </c>
      <c r="C130" s="84" t="s">
        <v>70</v>
      </c>
      <c r="D130" s="130">
        <v>9.5</v>
      </c>
      <c r="E130" s="25">
        <v>34.2</v>
      </c>
      <c r="F130" s="48">
        <f t="shared" si="20"/>
        <v>324.90000000000003</v>
      </c>
    </row>
    <row r="131" spans="1:6" s="80" customFormat="1" ht="15">
      <c r="A131" s="83">
        <f t="shared" si="21"/>
        <v>87</v>
      </c>
      <c r="B131" s="83" t="s">
        <v>92</v>
      </c>
      <c r="C131" s="84" t="s">
        <v>23</v>
      </c>
      <c r="D131" s="84">
        <v>20.5</v>
      </c>
      <c r="E131" s="25">
        <v>39.16</v>
      </c>
      <c r="F131" s="48">
        <f t="shared" si="20"/>
        <v>802.78</v>
      </c>
    </row>
    <row r="132" spans="1:6" s="80" customFormat="1" ht="15">
      <c r="A132" s="83">
        <f t="shared" si="21"/>
        <v>88</v>
      </c>
      <c r="B132" s="83" t="s">
        <v>157</v>
      </c>
      <c r="C132" s="84" t="s">
        <v>19</v>
      </c>
      <c r="D132" s="84">
        <v>1</v>
      </c>
      <c r="E132" s="25">
        <v>41.8</v>
      </c>
      <c r="F132" s="48">
        <f t="shared" si="20"/>
        <v>41.8</v>
      </c>
    </row>
    <row r="133" spans="1:6" s="80" customFormat="1" ht="15">
      <c r="A133" s="83">
        <f t="shared" si="21"/>
        <v>89</v>
      </c>
      <c r="B133" s="83" t="s">
        <v>109</v>
      </c>
      <c r="C133" s="84" t="s">
        <v>70</v>
      </c>
      <c r="D133" s="84">
        <v>90</v>
      </c>
      <c r="E133" s="25">
        <v>31.79</v>
      </c>
      <c r="F133" s="48">
        <f t="shared" si="20"/>
        <v>2861.1</v>
      </c>
    </row>
    <row r="134" spans="1:6" s="80" customFormat="1" ht="15">
      <c r="A134" s="83">
        <f t="shared" si="21"/>
        <v>90</v>
      </c>
      <c r="B134" s="83" t="s">
        <v>93</v>
      </c>
      <c r="C134" s="84" t="s">
        <v>70</v>
      </c>
      <c r="D134" s="84">
        <v>29</v>
      </c>
      <c r="E134" s="25">
        <v>25.25</v>
      </c>
      <c r="F134" s="48">
        <f t="shared" si="20"/>
        <v>732.25</v>
      </c>
    </row>
    <row r="135" spans="1:6" s="80" customFormat="1" ht="15">
      <c r="A135" s="83">
        <f t="shared" si="21"/>
        <v>91</v>
      </c>
      <c r="B135" s="83" t="s">
        <v>97</v>
      </c>
      <c r="C135" s="84" t="s">
        <v>23</v>
      </c>
      <c r="D135" s="84">
        <v>7</v>
      </c>
      <c r="E135" s="25">
        <v>10.84</v>
      </c>
      <c r="F135" s="48">
        <f t="shared" si="20"/>
        <v>75.88</v>
      </c>
    </row>
    <row r="136" spans="1:6" s="80" customFormat="1" ht="15">
      <c r="A136" s="83">
        <f t="shared" si="21"/>
        <v>92</v>
      </c>
      <c r="B136" s="83" t="s">
        <v>78</v>
      </c>
      <c r="C136" s="84" t="s">
        <v>79</v>
      </c>
      <c r="D136" s="84">
        <v>60</v>
      </c>
      <c r="E136" s="25">
        <v>3.99</v>
      </c>
      <c r="F136" s="48">
        <f t="shared" si="20"/>
        <v>239.4</v>
      </c>
    </row>
    <row r="137" spans="1:6" s="80" customFormat="1" ht="15">
      <c r="A137" s="83"/>
      <c r="B137" s="83"/>
      <c r="C137" s="84"/>
      <c r="D137" s="130"/>
      <c r="E137" s="25"/>
      <c r="F137" s="48"/>
    </row>
    <row r="138" spans="1:6" s="80" customFormat="1" ht="15.75">
      <c r="A138" s="83"/>
      <c r="B138" s="127" t="s">
        <v>179</v>
      </c>
      <c r="C138" s="9"/>
      <c r="D138" s="9"/>
      <c r="E138" s="25"/>
      <c r="F138" s="48"/>
    </row>
    <row r="139" spans="1:6" s="80" customFormat="1" ht="15">
      <c r="A139" s="83"/>
      <c r="B139" s="128" t="s">
        <v>63</v>
      </c>
      <c r="C139" s="9"/>
      <c r="D139" s="9"/>
      <c r="E139" s="25"/>
      <c r="F139" s="48"/>
    </row>
    <row r="140" spans="1:6" s="80" customFormat="1" ht="15">
      <c r="A140" s="83">
        <f>A136+1</f>
        <v>93</v>
      </c>
      <c r="B140" s="83" t="s">
        <v>100</v>
      </c>
      <c r="C140" s="84" t="s">
        <v>19</v>
      </c>
      <c r="D140" s="84">
        <v>1</v>
      </c>
      <c r="E140" s="25">
        <v>7095</v>
      </c>
      <c r="F140" s="48">
        <f>E140*D140</f>
        <v>7095</v>
      </c>
    </row>
    <row r="141" spans="1:6" s="80" customFormat="1" ht="15">
      <c r="A141" s="83"/>
      <c r="B141" s="131" t="s">
        <v>164</v>
      </c>
      <c r="C141" s="9"/>
      <c r="D141" s="84"/>
      <c r="E141" s="25"/>
      <c r="F141" s="48"/>
    </row>
    <row r="142" spans="1:6" s="80" customFormat="1" ht="15">
      <c r="A142" s="83">
        <f>A140+1</f>
        <v>94</v>
      </c>
      <c r="B142" s="83" t="s">
        <v>230</v>
      </c>
      <c r="C142" s="84" t="s">
        <v>19</v>
      </c>
      <c r="D142" s="84">
        <v>1</v>
      </c>
      <c r="E142" s="25">
        <v>1353</v>
      </c>
      <c r="F142" s="48">
        <f aca="true" t="shared" si="22" ref="F142:F143">E142*D142</f>
        <v>1353</v>
      </c>
    </row>
    <row r="143" spans="1:6" s="80" customFormat="1" ht="15">
      <c r="A143" s="83">
        <f>1+A142</f>
        <v>95</v>
      </c>
      <c r="B143" s="83" t="s">
        <v>165</v>
      </c>
      <c r="C143" s="84" t="s">
        <v>19</v>
      </c>
      <c r="D143" s="84">
        <v>1</v>
      </c>
      <c r="E143" s="25">
        <v>988.9</v>
      </c>
      <c r="F143" s="48">
        <f t="shared" si="22"/>
        <v>988.9</v>
      </c>
    </row>
    <row r="144" spans="1:6" s="80" customFormat="1" ht="15">
      <c r="A144" s="83"/>
      <c r="B144" s="132" t="s">
        <v>166</v>
      </c>
      <c r="C144" s="84"/>
      <c r="D144" s="84"/>
      <c r="E144" s="25"/>
      <c r="F144" s="48"/>
    </row>
    <row r="145" spans="1:6" s="80" customFormat="1" ht="15">
      <c r="A145" s="83"/>
      <c r="B145" s="132" t="s">
        <v>101</v>
      </c>
      <c r="C145" s="84"/>
      <c r="D145" s="84"/>
      <c r="E145" s="25"/>
      <c r="F145" s="48"/>
    </row>
    <row r="146" spans="1:6" s="80" customFormat="1" ht="15">
      <c r="A146" s="83">
        <f>A143+1</f>
        <v>96</v>
      </c>
      <c r="B146" s="83" t="s">
        <v>231</v>
      </c>
      <c r="C146" s="84" t="s">
        <v>19</v>
      </c>
      <c r="D146" s="84">
        <v>2</v>
      </c>
      <c r="E146" s="25">
        <v>1061.5</v>
      </c>
      <c r="F146" s="48">
        <f>E146*D146</f>
        <v>2123</v>
      </c>
    </row>
    <row r="147" spans="1:6" s="80" customFormat="1" ht="15">
      <c r="A147" s="83"/>
      <c r="B147" s="131" t="s">
        <v>102</v>
      </c>
      <c r="C147" s="84"/>
      <c r="D147" s="84"/>
      <c r="E147" s="25"/>
      <c r="F147" s="48"/>
    </row>
    <row r="148" spans="1:6" s="80" customFormat="1" ht="15">
      <c r="A148" s="83">
        <f>A146+1</f>
        <v>97</v>
      </c>
      <c r="B148" s="83" t="s">
        <v>103</v>
      </c>
      <c r="C148" s="84" t="s">
        <v>19</v>
      </c>
      <c r="D148" s="84">
        <v>1</v>
      </c>
      <c r="E148" s="25">
        <v>615.8</v>
      </c>
      <c r="F148" s="48">
        <f aca="true" t="shared" si="23" ref="F148:F152">E148*D148</f>
        <v>615.8</v>
      </c>
    </row>
    <row r="149" spans="1:6" s="80" customFormat="1" ht="15">
      <c r="A149" s="83">
        <f>A148+1</f>
        <v>98</v>
      </c>
      <c r="B149" s="83" t="s">
        <v>104</v>
      </c>
      <c r="C149" s="84" t="s">
        <v>19</v>
      </c>
      <c r="D149" s="84">
        <v>1</v>
      </c>
      <c r="E149" s="25">
        <v>868.68</v>
      </c>
      <c r="F149" s="48">
        <f t="shared" si="23"/>
        <v>868.68</v>
      </c>
    </row>
    <row r="150" spans="1:6" s="80" customFormat="1" ht="15">
      <c r="A150" s="83">
        <f aca="true" t="shared" si="24" ref="A150:A152">A149+1</f>
        <v>99</v>
      </c>
      <c r="B150" s="83" t="s">
        <v>167</v>
      </c>
      <c r="C150" s="84" t="s">
        <v>19</v>
      </c>
      <c r="D150" s="84">
        <v>1</v>
      </c>
      <c r="E150" s="25">
        <v>295.14</v>
      </c>
      <c r="F150" s="48">
        <f t="shared" si="23"/>
        <v>295.14</v>
      </c>
    </row>
    <row r="151" spans="1:6" s="80" customFormat="1" ht="15">
      <c r="A151" s="83">
        <f t="shared" si="24"/>
        <v>100</v>
      </c>
      <c r="B151" s="83" t="s">
        <v>98</v>
      </c>
      <c r="C151" s="84" t="s">
        <v>19</v>
      </c>
      <c r="D151" s="84">
        <v>1</v>
      </c>
      <c r="E151" s="25">
        <v>97.46</v>
      </c>
      <c r="F151" s="48">
        <f t="shared" si="23"/>
        <v>97.46</v>
      </c>
    </row>
    <row r="152" spans="1:6" s="80" customFormat="1" ht="15">
      <c r="A152" s="83">
        <f t="shared" si="24"/>
        <v>101</v>
      </c>
      <c r="B152" s="83" t="s">
        <v>229</v>
      </c>
      <c r="C152" s="84" t="s">
        <v>19</v>
      </c>
      <c r="D152" s="84">
        <v>1</v>
      </c>
      <c r="E152" s="25">
        <v>228.25</v>
      </c>
      <c r="F152" s="48">
        <f t="shared" si="23"/>
        <v>228.25</v>
      </c>
    </row>
    <row r="153" spans="1:6" s="80" customFormat="1" ht="15">
      <c r="A153" s="83"/>
      <c r="B153" s="133" t="s">
        <v>236</v>
      </c>
      <c r="C153" s="84"/>
      <c r="D153" s="84"/>
      <c r="E153" s="25"/>
      <c r="F153" s="48"/>
    </row>
    <row r="154" spans="1:6" s="80" customFormat="1" ht="15">
      <c r="A154" s="83"/>
      <c r="B154" s="83"/>
      <c r="C154" s="84"/>
      <c r="D154" s="134"/>
      <c r="E154" s="25"/>
      <c r="F154" s="48"/>
    </row>
    <row r="155" spans="1:6" s="80" customFormat="1" ht="15">
      <c r="A155" s="83"/>
      <c r="B155" s="128" t="s">
        <v>67</v>
      </c>
      <c r="C155" s="84"/>
      <c r="D155" s="84"/>
      <c r="E155" s="25"/>
      <c r="F155" s="48"/>
    </row>
    <row r="156" spans="1:6" s="80" customFormat="1" ht="15">
      <c r="A156" s="83">
        <f>A152+1</f>
        <v>102</v>
      </c>
      <c r="B156" s="83" t="s">
        <v>105</v>
      </c>
      <c r="C156" s="84" t="s">
        <v>70</v>
      </c>
      <c r="D156" s="84">
        <v>3.5</v>
      </c>
      <c r="E156" s="25">
        <v>34.2</v>
      </c>
      <c r="F156" s="48">
        <f aca="true" t="shared" si="25" ref="F156:F163">E156*D156</f>
        <v>119.70000000000002</v>
      </c>
    </row>
    <row r="157" spans="1:6" s="80" customFormat="1" ht="15">
      <c r="A157" s="83">
        <f aca="true" t="shared" si="26" ref="A157:A163">A156+1</f>
        <v>103</v>
      </c>
      <c r="B157" s="83" t="s">
        <v>106</v>
      </c>
      <c r="C157" s="84" t="s">
        <v>70</v>
      </c>
      <c r="D157" s="84">
        <v>1.5</v>
      </c>
      <c r="E157" s="25">
        <v>34.2</v>
      </c>
      <c r="F157" s="48">
        <f t="shared" si="25"/>
        <v>51.300000000000004</v>
      </c>
    </row>
    <row r="158" spans="1:6" s="80" customFormat="1" ht="15">
      <c r="A158" s="83">
        <f t="shared" si="26"/>
        <v>104</v>
      </c>
      <c r="B158" s="83" t="s">
        <v>107</v>
      </c>
      <c r="C158" s="84" t="s">
        <v>70</v>
      </c>
      <c r="D158" s="84">
        <v>58</v>
      </c>
      <c r="E158" s="25">
        <v>34.2</v>
      </c>
      <c r="F158" s="48">
        <f t="shared" si="25"/>
        <v>1983.6000000000001</v>
      </c>
    </row>
    <row r="159" spans="1:6" s="80" customFormat="1" ht="15">
      <c r="A159" s="83">
        <f t="shared" si="26"/>
        <v>105</v>
      </c>
      <c r="B159" s="83" t="s">
        <v>108</v>
      </c>
      <c r="C159" s="84" t="s">
        <v>70</v>
      </c>
      <c r="D159" s="84">
        <v>6</v>
      </c>
      <c r="E159" s="25">
        <v>34.2</v>
      </c>
      <c r="F159" s="48">
        <f t="shared" si="25"/>
        <v>205.20000000000002</v>
      </c>
    </row>
    <row r="160" spans="1:6" s="80" customFormat="1" ht="15">
      <c r="A160" s="83">
        <f t="shared" si="26"/>
        <v>106</v>
      </c>
      <c r="B160" s="83" t="s">
        <v>109</v>
      </c>
      <c r="C160" s="84" t="s">
        <v>70</v>
      </c>
      <c r="D160" s="84">
        <v>34</v>
      </c>
      <c r="E160" s="25">
        <v>31.79</v>
      </c>
      <c r="F160" s="48">
        <f t="shared" si="25"/>
        <v>1080.86</v>
      </c>
    </row>
    <row r="161" spans="1:6" s="80" customFormat="1" ht="15">
      <c r="A161" s="83">
        <f t="shared" si="26"/>
        <v>107</v>
      </c>
      <c r="B161" s="83" t="s">
        <v>168</v>
      </c>
      <c r="C161" s="84" t="s">
        <v>23</v>
      </c>
      <c r="D161" s="84">
        <v>4</v>
      </c>
      <c r="E161" s="25">
        <v>10.84</v>
      </c>
      <c r="F161" s="48">
        <f t="shared" si="25"/>
        <v>43.36</v>
      </c>
    </row>
    <row r="162" spans="1:6" s="80" customFormat="1" ht="15">
      <c r="A162" s="83">
        <f t="shared" si="26"/>
        <v>108</v>
      </c>
      <c r="B162" s="83" t="s">
        <v>110</v>
      </c>
      <c r="C162" s="84" t="s">
        <v>19</v>
      </c>
      <c r="D162" s="84">
        <v>1</v>
      </c>
      <c r="E162" s="25">
        <v>16.39</v>
      </c>
      <c r="F162" s="48">
        <f t="shared" si="25"/>
        <v>16.39</v>
      </c>
    </row>
    <row r="163" spans="1:6" s="80" customFormat="1" ht="15">
      <c r="A163" s="83">
        <f t="shared" si="26"/>
        <v>109</v>
      </c>
      <c r="B163" s="83" t="s">
        <v>78</v>
      </c>
      <c r="C163" s="84" t="s">
        <v>79</v>
      </c>
      <c r="D163" s="84">
        <v>70</v>
      </c>
      <c r="E163" s="25">
        <v>3.99</v>
      </c>
      <c r="F163" s="48">
        <f t="shared" si="25"/>
        <v>279.3</v>
      </c>
    </row>
    <row r="164" spans="1:6" s="80" customFormat="1" ht="15">
      <c r="A164" s="83"/>
      <c r="B164" s="83"/>
      <c r="C164" s="84"/>
      <c r="D164" s="130"/>
      <c r="E164" s="25"/>
      <c r="F164" s="48"/>
    </row>
    <row r="165" spans="1:6" s="80" customFormat="1" ht="15.75">
      <c r="A165" s="83"/>
      <c r="B165" s="127" t="s">
        <v>180</v>
      </c>
      <c r="C165" s="9"/>
      <c r="D165" s="9"/>
      <c r="E165" s="25"/>
      <c r="F165" s="48"/>
    </row>
    <row r="166" spans="1:6" s="80" customFormat="1" ht="15">
      <c r="A166" s="83"/>
      <c r="B166" s="128" t="s">
        <v>63</v>
      </c>
      <c r="C166" s="9"/>
      <c r="D166" s="9"/>
      <c r="E166" s="25"/>
      <c r="F166" s="48"/>
    </row>
    <row r="167" spans="1:6" s="80" customFormat="1" ht="15">
      <c r="A167" s="83">
        <f>A163+1</f>
        <v>110</v>
      </c>
      <c r="B167" s="83" t="s">
        <v>237</v>
      </c>
      <c r="C167" s="84" t="s">
        <v>19</v>
      </c>
      <c r="D167" s="84">
        <v>1</v>
      </c>
      <c r="E167" s="25">
        <v>141.32</v>
      </c>
      <c r="F167" s="48">
        <f aca="true" t="shared" si="27" ref="F167:F173">E167*D167</f>
        <v>141.32</v>
      </c>
    </row>
    <row r="168" spans="1:6" s="80" customFormat="1" ht="15">
      <c r="A168" s="83">
        <f aca="true" t="shared" si="28" ref="A168:A173">A167+1</f>
        <v>111</v>
      </c>
      <c r="B168" s="83" t="s">
        <v>64</v>
      </c>
      <c r="C168" s="84" t="s">
        <v>19</v>
      </c>
      <c r="D168" s="84">
        <v>1</v>
      </c>
      <c r="E168" s="25">
        <v>615.6</v>
      </c>
      <c r="F168" s="48">
        <f t="shared" si="27"/>
        <v>615.6</v>
      </c>
    </row>
    <row r="169" spans="1:6" s="80" customFormat="1" ht="15">
      <c r="A169" s="83">
        <f t="shared" si="28"/>
        <v>112</v>
      </c>
      <c r="B169" s="83" t="s">
        <v>111</v>
      </c>
      <c r="C169" s="84" t="s">
        <v>19</v>
      </c>
      <c r="D169" s="84">
        <v>1</v>
      </c>
      <c r="E169" s="25">
        <v>36.52</v>
      </c>
      <c r="F169" s="48">
        <f t="shared" si="27"/>
        <v>36.52</v>
      </c>
    </row>
    <row r="170" spans="1:6" s="80" customFormat="1" ht="15">
      <c r="A170" s="83">
        <f t="shared" si="28"/>
        <v>113</v>
      </c>
      <c r="B170" s="83" t="s">
        <v>65</v>
      </c>
      <c r="C170" s="84" t="s">
        <v>19</v>
      </c>
      <c r="D170" s="84">
        <v>2</v>
      </c>
      <c r="E170" s="25">
        <v>65.78</v>
      </c>
      <c r="F170" s="48">
        <f t="shared" si="27"/>
        <v>131.56</v>
      </c>
    </row>
    <row r="171" spans="1:6" s="80" customFormat="1" ht="15">
      <c r="A171" s="83">
        <f t="shared" si="28"/>
        <v>114</v>
      </c>
      <c r="B171" s="83" t="s">
        <v>112</v>
      </c>
      <c r="C171" s="84" t="s">
        <v>19</v>
      </c>
      <c r="D171" s="84">
        <v>2</v>
      </c>
      <c r="E171" s="25">
        <v>102.6</v>
      </c>
      <c r="F171" s="48">
        <f t="shared" si="27"/>
        <v>205.2</v>
      </c>
    </row>
    <row r="172" spans="1:6" s="80" customFormat="1" ht="15">
      <c r="A172" s="83">
        <f t="shared" si="28"/>
        <v>115</v>
      </c>
      <c r="B172" s="83" t="s">
        <v>171</v>
      </c>
      <c r="C172" s="84" t="s">
        <v>19</v>
      </c>
      <c r="D172" s="84">
        <v>1</v>
      </c>
      <c r="E172" s="25">
        <v>12.8</v>
      </c>
      <c r="F172" s="48">
        <f t="shared" si="27"/>
        <v>12.8</v>
      </c>
    </row>
    <row r="173" spans="1:6" s="80" customFormat="1" ht="15">
      <c r="A173" s="83">
        <f t="shared" si="28"/>
        <v>116</v>
      </c>
      <c r="B173" s="83" t="s">
        <v>113</v>
      </c>
      <c r="C173" s="84" t="s">
        <v>19</v>
      </c>
      <c r="D173" s="84">
        <v>3</v>
      </c>
      <c r="E173" s="25">
        <v>15.6</v>
      </c>
      <c r="F173" s="48">
        <f t="shared" si="27"/>
        <v>46.8</v>
      </c>
    </row>
    <row r="174" spans="1:6" s="80" customFormat="1" ht="15">
      <c r="A174" s="83"/>
      <c r="B174" s="83"/>
      <c r="C174" s="84"/>
      <c r="D174" s="84"/>
      <c r="E174" s="25"/>
      <c r="F174" s="48"/>
    </row>
    <row r="175" spans="1:6" s="80" customFormat="1" ht="15">
      <c r="A175" s="83"/>
      <c r="B175" s="128" t="s">
        <v>67</v>
      </c>
      <c r="C175" s="84"/>
      <c r="D175" s="130"/>
      <c r="E175" s="25"/>
      <c r="F175" s="48"/>
    </row>
    <row r="176" spans="1:6" s="80" customFormat="1" ht="15">
      <c r="A176" s="83">
        <f>A173+1</f>
        <v>117</v>
      </c>
      <c r="B176" s="83" t="s">
        <v>71</v>
      </c>
      <c r="C176" s="84" t="s">
        <v>70</v>
      </c>
      <c r="D176" s="130">
        <v>20.5</v>
      </c>
      <c r="E176" s="25">
        <v>34.2</v>
      </c>
      <c r="F176" s="48">
        <f aca="true" t="shared" si="29" ref="F176:F185">E176*D176</f>
        <v>701.1</v>
      </c>
    </row>
    <row r="177" spans="1:6" s="80" customFormat="1" ht="15">
      <c r="A177" s="83">
        <f>A176+1</f>
        <v>118</v>
      </c>
      <c r="B177" s="83" t="s">
        <v>72</v>
      </c>
      <c r="C177" s="84" t="s">
        <v>70</v>
      </c>
      <c r="D177" s="130">
        <v>4.2</v>
      </c>
      <c r="E177" s="25">
        <v>34.2</v>
      </c>
      <c r="F177" s="48">
        <f t="shared" si="29"/>
        <v>143.64000000000001</v>
      </c>
    </row>
    <row r="178" spans="1:6" s="80" customFormat="1" ht="15">
      <c r="A178" s="83">
        <f aca="true" t="shared" si="30" ref="A178:A185">A177+1</f>
        <v>119</v>
      </c>
      <c r="B178" s="83" t="s">
        <v>75</v>
      </c>
      <c r="C178" s="84" t="s">
        <v>23</v>
      </c>
      <c r="D178" s="84">
        <v>14.5</v>
      </c>
      <c r="E178" s="25">
        <v>11.4</v>
      </c>
      <c r="F178" s="48">
        <f t="shared" si="29"/>
        <v>165.3</v>
      </c>
    </row>
    <row r="179" spans="1:6" s="80" customFormat="1" ht="15">
      <c r="A179" s="83">
        <f t="shared" si="30"/>
        <v>120</v>
      </c>
      <c r="B179" s="83" t="s">
        <v>95</v>
      </c>
      <c r="C179" s="84" t="s">
        <v>23</v>
      </c>
      <c r="D179" s="84">
        <v>1</v>
      </c>
      <c r="E179" s="25">
        <v>16.72</v>
      </c>
      <c r="F179" s="48">
        <f t="shared" si="29"/>
        <v>16.72</v>
      </c>
    </row>
    <row r="180" spans="1:6" s="80" customFormat="1" ht="15">
      <c r="A180" s="83">
        <f t="shared" si="30"/>
        <v>121</v>
      </c>
      <c r="B180" s="83" t="s">
        <v>172</v>
      </c>
      <c r="C180" s="84" t="s">
        <v>19</v>
      </c>
      <c r="D180" s="84">
        <v>6</v>
      </c>
      <c r="E180" s="25">
        <v>7.72</v>
      </c>
      <c r="F180" s="48">
        <f t="shared" si="29"/>
        <v>46.32</v>
      </c>
    </row>
    <row r="181" spans="1:6" s="80" customFormat="1" ht="15">
      <c r="A181" s="83">
        <f t="shared" si="30"/>
        <v>122</v>
      </c>
      <c r="B181" s="83" t="s">
        <v>84</v>
      </c>
      <c r="C181" s="84" t="s">
        <v>19</v>
      </c>
      <c r="D181" s="84">
        <v>1</v>
      </c>
      <c r="E181" s="25">
        <v>3.39</v>
      </c>
      <c r="F181" s="48">
        <f t="shared" si="29"/>
        <v>3.39</v>
      </c>
    </row>
    <row r="182" spans="1:6" s="80" customFormat="1" ht="15">
      <c r="A182" s="83">
        <f t="shared" si="30"/>
        <v>123</v>
      </c>
      <c r="B182" s="83" t="s">
        <v>115</v>
      </c>
      <c r="C182" s="84" t="s">
        <v>19</v>
      </c>
      <c r="D182" s="84">
        <v>1</v>
      </c>
      <c r="E182" s="25">
        <v>5.51</v>
      </c>
      <c r="F182" s="48">
        <f t="shared" si="29"/>
        <v>5.51</v>
      </c>
    </row>
    <row r="183" spans="1:6" s="80" customFormat="1" ht="15">
      <c r="A183" s="83">
        <f t="shared" si="30"/>
        <v>124</v>
      </c>
      <c r="B183" s="83" t="s">
        <v>207</v>
      </c>
      <c r="C183" s="84" t="s">
        <v>19</v>
      </c>
      <c r="D183" s="84">
        <v>1</v>
      </c>
      <c r="E183" s="25">
        <v>119.6</v>
      </c>
      <c r="F183" s="48">
        <f t="shared" si="29"/>
        <v>119.6</v>
      </c>
    </row>
    <row r="184" spans="1:6" s="80" customFormat="1" ht="15">
      <c r="A184" s="83">
        <f t="shared" si="30"/>
        <v>125</v>
      </c>
      <c r="B184" s="83" t="s">
        <v>181</v>
      </c>
      <c r="C184" s="84" t="s">
        <v>19</v>
      </c>
      <c r="D184" s="84">
        <v>2</v>
      </c>
      <c r="E184" s="25">
        <v>10.62</v>
      </c>
      <c r="F184" s="48">
        <f t="shared" si="29"/>
        <v>21.24</v>
      </c>
    </row>
    <row r="185" spans="1:6" s="80" customFormat="1" ht="15">
      <c r="A185" s="83">
        <f t="shared" si="30"/>
        <v>126</v>
      </c>
      <c r="B185" s="83" t="s">
        <v>78</v>
      </c>
      <c r="C185" s="84" t="s">
        <v>79</v>
      </c>
      <c r="D185" s="130">
        <v>15</v>
      </c>
      <c r="E185" s="25">
        <v>3.99</v>
      </c>
      <c r="F185" s="48">
        <f t="shared" si="29"/>
        <v>59.85</v>
      </c>
    </row>
    <row r="186" spans="1:6" s="80" customFormat="1" ht="15">
      <c r="A186" s="83"/>
      <c r="B186" s="83"/>
      <c r="C186" s="84"/>
      <c r="D186" s="130"/>
      <c r="E186" s="25"/>
      <c r="F186" s="48"/>
    </row>
    <row r="187" spans="1:6" s="80" customFormat="1" ht="15.75">
      <c r="A187" s="83"/>
      <c r="B187" s="127" t="s">
        <v>182</v>
      </c>
      <c r="C187" s="9"/>
      <c r="D187" s="9"/>
      <c r="E187" s="25"/>
      <c r="F187" s="48"/>
    </row>
    <row r="188" spans="1:6" s="80" customFormat="1" ht="15">
      <c r="A188" s="83"/>
      <c r="B188" s="128" t="s">
        <v>63</v>
      </c>
      <c r="C188" s="9"/>
      <c r="D188" s="9"/>
      <c r="E188" s="25"/>
      <c r="F188" s="48"/>
    </row>
    <row r="189" spans="1:6" s="80" customFormat="1" ht="15">
      <c r="A189" s="83">
        <f>A185+1</f>
        <v>127</v>
      </c>
      <c r="B189" s="83" t="s">
        <v>234</v>
      </c>
      <c r="C189" s="84" t="s">
        <v>19</v>
      </c>
      <c r="D189" s="84">
        <v>1</v>
      </c>
      <c r="E189" s="25">
        <v>119.6</v>
      </c>
      <c r="F189" s="48">
        <f aca="true" t="shared" si="31" ref="F189:F191">E189*D189</f>
        <v>119.6</v>
      </c>
    </row>
    <row r="190" spans="1:6" s="80" customFormat="1" ht="15">
      <c r="A190" s="83">
        <f>A189+1</f>
        <v>128</v>
      </c>
      <c r="B190" s="83" t="s">
        <v>80</v>
      </c>
      <c r="C190" s="84" t="s">
        <v>19</v>
      </c>
      <c r="D190" s="84">
        <v>1</v>
      </c>
      <c r="E190" s="25">
        <v>38.5</v>
      </c>
      <c r="F190" s="48">
        <f t="shared" si="31"/>
        <v>38.5</v>
      </c>
    </row>
    <row r="191" spans="1:6" s="80" customFormat="1" ht="15">
      <c r="A191" s="83">
        <f>A190+1</f>
        <v>129</v>
      </c>
      <c r="B191" s="83" t="s">
        <v>66</v>
      </c>
      <c r="C191" s="84" t="s">
        <v>19</v>
      </c>
      <c r="D191" s="84">
        <v>5</v>
      </c>
      <c r="E191" s="25">
        <v>12.8</v>
      </c>
      <c r="F191" s="48">
        <f t="shared" si="31"/>
        <v>64</v>
      </c>
    </row>
    <row r="192" spans="1:6" s="80" customFormat="1" ht="15">
      <c r="A192" s="83"/>
      <c r="B192" s="83"/>
      <c r="C192" s="84"/>
      <c r="D192" s="84"/>
      <c r="E192" s="25"/>
      <c r="F192" s="48"/>
    </row>
    <row r="193" spans="1:6" s="80" customFormat="1" ht="15">
      <c r="A193" s="83"/>
      <c r="B193" s="128" t="s">
        <v>81</v>
      </c>
      <c r="C193" s="84"/>
      <c r="D193" s="84"/>
      <c r="E193" s="25"/>
      <c r="F193" s="48"/>
    </row>
    <row r="194" spans="1:6" s="80" customFormat="1" ht="15">
      <c r="A194" s="83">
        <f>A191+1</f>
        <v>130</v>
      </c>
      <c r="B194" s="83" t="s">
        <v>76</v>
      </c>
      <c r="C194" s="84" t="s">
        <v>23</v>
      </c>
      <c r="D194" s="84">
        <v>6.5</v>
      </c>
      <c r="E194" s="25">
        <v>11.4</v>
      </c>
      <c r="F194" s="48">
        <f aca="true" t="shared" si="32" ref="F194:F202">E194*D194</f>
        <v>74.10000000000001</v>
      </c>
    </row>
    <row r="195" spans="1:6" s="80" customFormat="1" ht="15">
      <c r="A195" s="83">
        <f aca="true" t="shared" si="33" ref="A195:A202">A194+1</f>
        <v>131</v>
      </c>
      <c r="B195" s="83" t="s">
        <v>82</v>
      </c>
      <c r="C195" s="84" t="s">
        <v>23</v>
      </c>
      <c r="D195" s="84">
        <v>23.5</v>
      </c>
      <c r="E195" s="25">
        <v>12.3</v>
      </c>
      <c r="F195" s="48">
        <f t="shared" si="32"/>
        <v>289.05</v>
      </c>
    </row>
    <row r="196" spans="1:6" s="80" customFormat="1" ht="15">
      <c r="A196" s="83">
        <f t="shared" si="33"/>
        <v>132</v>
      </c>
      <c r="B196" s="83" t="s">
        <v>77</v>
      </c>
      <c r="C196" s="84" t="s">
        <v>19</v>
      </c>
      <c r="D196" s="84">
        <v>3</v>
      </c>
      <c r="E196" s="25">
        <v>7.72</v>
      </c>
      <c r="F196" s="48">
        <f t="shared" si="32"/>
        <v>23.16</v>
      </c>
    </row>
    <row r="197" spans="1:6" s="80" customFormat="1" ht="15">
      <c r="A197" s="83">
        <f t="shared" si="33"/>
        <v>133</v>
      </c>
      <c r="B197" s="83" t="s">
        <v>83</v>
      </c>
      <c r="C197" s="84" t="s">
        <v>19</v>
      </c>
      <c r="D197" s="84">
        <v>7</v>
      </c>
      <c r="E197" s="25">
        <v>9.13</v>
      </c>
      <c r="F197" s="48">
        <f t="shared" si="32"/>
        <v>63.910000000000004</v>
      </c>
    </row>
    <row r="198" spans="1:6" s="80" customFormat="1" ht="15">
      <c r="A198" s="83">
        <f t="shared" si="33"/>
        <v>134</v>
      </c>
      <c r="B198" s="83" t="s">
        <v>84</v>
      </c>
      <c r="C198" s="84" t="s">
        <v>19</v>
      </c>
      <c r="D198" s="84">
        <v>2</v>
      </c>
      <c r="E198" s="25">
        <v>3.39</v>
      </c>
      <c r="F198" s="48">
        <f t="shared" si="32"/>
        <v>6.78</v>
      </c>
    </row>
    <row r="199" spans="1:6" s="80" customFormat="1" ht="15">
      <c r="A199" s="83">
        <f t="shared" si="33"/>
        <v>135</v>
      </c>
      <c r="B199" s="83" t="s">
        <v>96</v>
      </c>
      <c r="C199" s="84" t="s">
        <v>19</v>
      </c>
      <c r="D199" s="84">
        <v>2</v>
      </c>
      <c r="E199" s="25">
        <v>3.96</v>
      </c>
      <c r="F199" s="48">
        <f t="shared" si="32"/>
        <v>7.92</v>
      </c>
    </row>
    <row r="200" spans="1:6" s="80" customFormat="1" ht="15">
      <c r="A200" s="83">
        <f t="shared" si="33"/>
        <v>136</v>
      </c>
      <c r="B200" s="83" t="s">
        <v>87</v>
      </c>
      <c r="C200" s="84" t="s">
        <v>19</v>
      </c>
      <c r="D200" s="84">
        <v>1</v>
      </c>
      <c r="E200" s="25">
        <v>7.76</v>
      </c>
      <c r="F200" s="48">
        <f t="shared" si="32"/>
        <v>7.76</v>
      </c>
    </row>
    <row r="201" spans="1:6" s="80" customFormat="1" ht="15">
      <c r="A201" s="83">
        <f t="shared" si="33"/>
        <v>137</v>
      </c>
      <c r="B201" s="83" t="s">
        <v>176</v>
      </c>
      <c r="C201" s="84" t="s">
        <v>19</v>
      </c>
      <c r="D201" s="84">
        <v>2</v>
      </c>
      <c r="E201" s="25">
        <v>10.84</v>
      </c>
      <c r="F201" s="48">
        <f t="shared" si="32"/>
        <v>21.68</v>
      </c>
    </row>
    <row r="202" spans="1:6" s="80" customFormat="1" ht="15">
      <c r="A202" s="83">
        <f t="shared" si="33"/>
        <v>138</v>
      </c>
      <c r="B202" s="83" t="s">
        <v>78</v>
      </c>
      <c r="C202" s="84" t="s">
        <v>79</v>
      </c>
      <c r="D202" s="130">
        <v>7</v>
      </c>
      <c r="E202" s="25">
        <v>3.99</v>
      </c>
      <c r="F202" s="48">
        <f t="shared" si="32"/>
        <v>27.93</v>
      </c>
    </row>
    <row r="203" spans="1:6" s="80" customFormat="1" ht="15">
      <c r="A203" s="83"/>
      <c r="B203" s="83"/>
      <c r="C203" s="84"/>
      <c r="D203" s="130"/>
      <c r="E203" s="25"/>
      <c r="F203" s="48"/>
    </row>
    <row r="204" spans="1:6" s="3" customFormat="1" ht="12.75">
      <c r="A204" s="15"/>
      <c r="B204" s="41"/>
      <c r="C204" s="15"/>
      <c r="D204" s="22"/>
      <c r="E204" s="24"/>
      <c r="F204" s="47"/>
    </row>
    <row r="205" spans="1:6" s="3" customFormat="1" ht="15">
      <c r="A205" s="90"/>
      <c r="B205" s="64" t="s">
        <v>127</v>
      </c>
      <c r="C205" s="90"/>
      <c r="D205" s="90"/>
      <c r="E205" s="90"/>
      <c r="F205" s="72">
        <f>SUM(F12:F203)</f>
        <v>103475.03000000004</v>
      </c>
    </row>
    <row r="206" spans="1:6" s="3" customFormat="1" ht="12.75">
      <c r="A206" s="117"/>
      <c r="B206" s="94"/>
      <c r="C206" s="94"/>
      <c r="D206" s="94"/>
      <c r="E206" s="87"/>
      <c r="F206" s="114"/>
    </row>
  </sheetData>
  <autoFilter ref="F1:F206"/>
  <mergeCells count="5">
    <mergeCell ref="A6:B6"/>
    <mergeCell ref="C6:F7"/>
    <mergeCell ref="A9:F9"/>
    <mergeCell ref="D10:F10"/>
    <mergeCell ref="A1:F5"/>
  </mergeCells>
  <printOptions/>
  <pageMargins left="1.03125" right="0.7086614173228347" top="0.7480314960629921" bottom="0.7480314960629921" header="0.31496062992125984" footer="0.31496062992125984"/>
  <pageSetup horizontalDpi="600" verticalDpi="600" orientation="landscape" paperSize="9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view="pageBreakPreview" zoomScale="70" zoomScaleSheetLayoutView="70" workbookViewId="0" topLeftCell="A22">
      <selection activeCell="A36" sqref="A1:XFD36"/>
    </sheetView>
  </sheetViews>
  <sheetFormatPr defaultColWidth="8.8515625" defaultRowHeight="12.75"/>
  <cols>
    <col min="1" max="1" width="4.7109375" style="117" bestFit="1" customWidth="1"/>
    <col min="2" max="2" width="86.00390625" style="94" bestFit="1" customWidth="1"/>
    <col min="3" max="3" width="11.421875" style="94" bestFit="1" customWidth="1"/>
    <col min="4" max="4" width="13.421875" style="94" customWidth="1"/>
    <col min="5" max="5" width="14.8515625" style="87" customWidth="1"/>
    <col min="6" max="6" width="18.00390625" style="87" customWidth="1"/>
    <col min="7" max="16384" width="8.8515625" style="1" customWidth="1"/>
  </cols>
  <sheetData>
    <row r="1" spans="1:6" s="3" customFormat="1" ht="13.15" customHeight="1">
      <c r="A1" s="168" t="s">
        <v>247</v>
      </c>
      <c r="B1" s="168"/>
      <c r="C1" s="168"/>
      <c r="D1" s="168"/>
      <c r="E1" s="168"/>
      <c r="F1" s="168"/>
    </row>
    <row r="2" spans="1:6" s="3" customFormat="1" ht="13.15" customHeight="1">
      <c r="A2" s="168"/>
      <c r="B2" s="168"/>
      <c r="C2" s="168"/>
      <c r="D2" s="168"/>
      <c r="E2" s="168"/>
      <c r="F2" s="168"/>
    </row>
    <row r="3" spans="1:6" s="3" customFormat="1" ht="13.15" customHeight="1">
      <c r="A3" s="168"/>
      <c r="B3" s="168"/>
      <c r="C3" s="168"/>
      <c r="D3" s="168"/>
      <c r="E3" s="168"/>
      <c r="F3" s="168"/>
    </row>
    <row r="4" spans="1:6" s="3" customFormat="1" ht="13.15" customHeight="1">
      <c r="A4" s="168"/>
      <c r="B4" s="168"/>
      <c r="C4" s="168"/>
      <c r="D4" s="168"/>
      <c r="E4" s="168"/>
      <c r="F4" s="168"/>
    </row>
    <row r="5" spans="1:6" s="3" customFormat="1" ht="13.15" customHeight="1">
      <c r="A5" s="168"/>
      <c r="B5" s="168"/>
      <c r="C5" s="168"/>
      <c r="D5" s="168"/>
      <c r="E5" s="168"/>
      <c r="F5" s="168"/>
    </row>
    <row r="6" spans="1:6" s="3" customFormat="1" ht="13.15" customHeight="1">
      <c r="A6" s="169" t="s">
        <v>5</v>
      </c>
      <c r="B6" s="169"/>
      <c r="C6" s="170" t="s">
        <v>122</v>
      </c>
      <c r="D6" s="170"/>
      <c r="E6" s="170"/>
      <c r="F6" s="170"/>
    </row>
    <row r="7" spans="1:6" s="3" customFormat="1" ht="3.75" customHeight="1">
      <c r="A7" s="76"/>
      <c r="B7" s="76"/>
      <c r="C7" s="170"/>
      <c r="D7" s="170"/>
      <c r="E7" s="170"/>
      <c r="F7" s="170"/>
    </row>
    <row r="8" spans="1:6" s="3" customFormat="1" ht="12.75" customHeight="1">
      <c r="A8" s="37"/>
      <c r="B8" s="37"/>
      <c r="C8" s="37"/>
      <c r="D8" s="37"/>
      <c r="E8" s="36"/>
      <c r="F8" s="36"/>
    </row>
    <row r="9" spans="1:6" s="3" customFormat="1" ht="23.25" customHeight="1">
      <c r="A9" s="159" t="s">
        <v>7</v>
      </c>
      <c r="B9" s="160"/>
      <c r="C9" s="160"/>
      <c r="D9" s="160"/>
      <c r="E9" s="160"/>
      <c r="F9" s="160"/>
    </row>
    <row r="10" spans="1:6" s="3" customFormat="1" ht="24.75" customHeight="1">
      <c r="A10" s="20"/>
      <c r="B10" s="20"/>
      <c r="C10" s="20"/>
      <c r="D10" s="161" t="s">
        <v>152</v>
      </c>
      <c r="E10" s="162"/>
      <c r="F10" s="163"/>
    </row>
    <row r="11" spans="1:6" s="3" customFormat="1" ht="39.75" customHeight="1">
      <c r="A11" s="16" t="s">
        <v>1</v>
      </c>
      <c r="B11" s="16" t="s">
        <v>2</v>
      </c>
      <c r="C11" s="16" t="s">
        <v>3</v>
      </c>
      <c r="D11" s="74" t="s">
        <v>0</v>
      </c>
      <c r="E11" s="74" t="s">
        <v>118</v>
      </c>
      <c r="F11" s="45" t="s">
        <v>125</v>
      </c>
    </row>
    <row r="12" spans="1:6" s="3" customFormat="1" ht="14.25" customHeight="1">
      <c r="A12" s="140"/>
      <c r="B12" s="141" t="s">
        <v>120</v>
      </c>
      <c r="C12" s="32"/>
      <c r="D12" s="32"/>
      <c r="E12" s="142"/>
      <c r="F12" s="142"/>
    </row>
    <row r="13" spans="1:6" s="3" customFormat="1" ht="12.75">
      <c r="A13" s="33">
        <v>1</v>
      </c>
      <c r="B13" s="34" t="s">
        <v>189</v>
      </c>
      <c r="C13" s="32" t="s">
        <v>19</v>
      </c>
      <c r="D13" s="32">
        <v>1</v>
      </c>
      <c r="E13" s="51">
        <v>4800</v>
      </c>
      <c r="F13" s="51">
        <f aca="true" t="shared" si="0" ref="F13:F17">E13*D13</f>
        <v>4800</v>
      </c>
    </row>
    <row r="14" spans="1:6" s="3" customFormat="1" ht="12.75">
      <c r="A14" s="33">
        <v>2</v>
      </c>
      <c r="B14" s="34" t="s">
        <v>190</v>
      </c>
      <c r="C14" s="32" t="s">
        <v>19</v>
      </c>
      <c r="D14" s="32">
        <v>1</v>
      </c>
      <c r="E14" s="51">
        <v>4700</v>
      </c>
      <c r="F14" s="51">
        <f t="shared" si="0"/>
        <v>4700</v>
      </c>
    </row>
    <row r="15" spans="1:6" s="3" customFormat="1" ht="12.75">
      <c r="A15" s="33">
        <v>3</v>
      </c>
      <c r="B15" s="34" t="s">
        <v>191</v>
      </c>
      <c r="C15" s="32" t="s">
        <v>19</v>
      </c>
      <c r="D15" s="32">
        <v>1</v>
      </c>
      <c r="E15" s="51">
        <v>4600</v>
      </c>
      <c r="F15" s="51">
        <f t="shared" si="0"/>
        <v>4600</v>
      </c>
    </row>
    <row r="16" spans="1:6" s="3" customFormat="1" ht="12.75">
      <c r="A16" s="33">
        <v>4</v>
      </c>
      <c r="B16" s="34" t="s">
        <v>192</v>
      </c>
      <c r="C16" s="32" t="s">
        <v>19</v>
      </c>
      <c r="D16" s="32">
        <v>1</v>
      </c>
      <c r="E16" s="51">
        <v>1600</v>
      </c>
      <c r="F16" s="51">
        <f t="shared" si="0"/>
        <v>1600</v>
      </c>
    </row>
    <row r="17" spans="1:6" s="3" customFormat="1" ht="12.75">
      <c r="A17" s="33">
        <v>5</v>
      </c>
      <c r="B17" s="34" t="s">
        <v>219</v>
      </c>
      <c r="C17" s="32" t="s">
        <v>19</v>
      </c>
      <c r="D17" s="32">
        <v>1</v>
      </c>
      <c r="E17" s="51">
        <v>620</v>
      </c>
      <c r="F17" s="51">
        <f t="shared" si="0"/>
        <v>620</v>
      </c>
    </row>
    <row r="18" spans="1:6" s="3" customFormat="1" ht="28.5">
      <c r="A18" s="33">
        <v>6</v>
      </c>
      <c r="B18" s="34" t="s">
        <v>220</v>
      </c>
      <c r="C18" s="32" t="s">
        <v>19</v>
      </c>
      <c r="D18" s="32">
        <v>1</v>
      </c>
      <c r="E18" s="51">
        <v>1300</v>
      </c>
      <c r="F18" s="51">
        <f>E18*D18</f>
        <v>1300</v>
      </c>
    </row>
    <row r="19" spans="1:6" s="3" customFormat="1" ht="15">
      <c r="A19" s="33"/>
      <c r="B19" s="143" t="s">
        <v>121</v>
      </c>
      <c r="C19" s="32"/>
      <c r="D19" s="32"/>
      <c r="E19" s="51"/>
      <c r="F19" s="51"/>
    </row>
    <row r="20" spans="1:6" s="80" customFormat="1" ht="12.75">
      <c r="A20" s="33">
        <v>7</v>
      </c>
      <c r="B20" s="144" t="s">
        <v>183</v>
      </c>
      <c r="C20" s="140" t="s">
        <v>19</v>
      </c>
      <c r="D20" s="32">
        <v>32.4</v>
      </c>
      <c r="E20" s="51">
        <v>92.36</v>
      </c>
      <c r="F20" s="51">
        <f aca="true" t="shared" si="1" ref="F20:F22">E20*D20</f>
        <v>2992.464</v>
      </c>
    </row>
    <row r="21" spans="1:6" s="80" customFormat="1" ht="12.75">
      <c r="A21" s="33">
        <v>8</v>
      </c>
      <c r="B21" s="144" t="s">
        <v>184</v>
      </c>
      <c r="C21" s="140" t="s">
        <v>19</v>
      </c>
      <c r="D21" s="32">
        <v>32.4</v>
      </c>
      <c r="E21" s="51">
        <v>48.25</v>
      </c>
      <c r="F21" s="51">
        <f t="shared" si="1"/>
        <v>1563.3</v>
      </c>
    </row>
    <row r="22" spans="1:6" s="80" customFormat="1" ht="12.75">
      <c r="A22" s="33">
        <v>9</v>
      </c>
      <c r="B22" s="144" t="s">
        <v>185</v>
      </c>
      <c r="C22" s="140" t="s">
        <v>19</v>
      </c>
      <c r="D22" s="32">
        <v>64.8</v>
      </c>
      <c r="E22" s="51">
        <v>12.5</v>
      </c>
      <c r="F22" s="51">
        <f t="shared" si="1"/>
        <v>810</v>
      </c>
    </row>
    <row r="23" spans="1:6" s="23" customFormat="1" ht="28.5">
      <c r="A23" s="33">
        <v>10</v>
      </c>
      <c r="B23" s="35" t="s">
        <v>221</v>
      </c>
      <c r="C23" s="32" t="s">
        <v>61</v>
      </c>
      <c r="D23" s="32">
        <v>60</v>
      </c>
      <c r="E23" s="51">
        <v>17.3</v>
      </c>
      <c r="F23" s="51">
        <f aca="true" t="shared" si="2" ref="F23:F28">E23*D23</f>
        <v>1038</v>
      </c>
    </row>
    <row r="24" spans="1:6" s="23" customFormat="1" ht="28.5">
      <c r="A24" s="33">
        <v>11</v>
      </c>
      <c r="B24" s="35" t="s">
        <v>222</v>
      </c>
      <c r="C24" s="32" t="s">
        <v>61</v>
      </c>
      <c r="D24" s="32">
        <v>130</v>
      </c>
      <c r="E24" s="51">
        <v>123.5</v>
      </c>
      <c r="F24" s="51">
        <f t="shared" si="2"/>
        <v>16055</v>
      </c>
    </row>
    <row r="25" spans="1:6" s="23" customFormat="1" ht="12.75">
      <c r="A25" s="33">
        <v>12</v>
      </c>
      <c r="B25" s="35" t="s">
        <v>223</v>
      </c>
      <c r="C25" s="32" t="s">
        <v>123</v>
      </c>
      <c r="D25" s="32">
        <v>1</v>
      </c>
      <c r="E25" s="51">
        <v>420</v>
      </c>
      <c r="F25" s="51">
        <f t="shared" si="2"/>
        <v>420</v>
      </c>
    </row>
    <row r="26" spans="1:6" s="23" customFormat="1" ht="12.75">
      <c r="A26" s="33">
        <v>13</v>
      </c>
      <c r="B26" s="35" t="s">
        <v>186</v>
      </c>
      <c r="C26" s="32" t="s">
        <v>19</v>
      </c>
      <c r="D26" s="32">
        <v>94</v>
      </c>
      <c r="E26" s="118">
        <v>41.57</v>
      </c>
      <c r="F26" s="51">
        <f t="shared" si="2"/>
        <v>3907.58</v>
      </c>
    </row>
    <row r="27" spans="1:6" s="23" customFormat="1" ht="12.75">
      <c r="A27" s="33">
        <v>14</v>
      </c>
      <c r="B27" s="35" t="s">
        <v>187</v>
      </c>
      <c r="C27" s="32" t="s">
        <v>19</v>
      </c>
      <c r="D27" s="32">
        <v>94</v>
      </c>
      <c r="E27" s="118">
        <v>17.74</v>
      </c>
      <c r="F27" s="51">
        <f t="shared" si="2"/>
        <v>1667.56</v>
      </c>
    </row>
    <row r="28" spans="1:6" s="23" customFormat="1" ht="12.75">
      <c r="A28" s="33">
        <v>15</v>
      </c>
      <c r="B28" s="35" t="s">
        <v>188</v>
      </c>
      <c r="C28" s="32" t="s">
        <v>19</v>
      </c>
      <c r="D28" s="32">
        <v>188</v>
      </c>
      <c r="E28" s="118">
        <v>4.12</v>
      </c>
      <c r="F28" s="51">
        <f t="shared" si="2"/>
        <v>774.5600000000001</v>
      </c>
    </row>
    <row r="29" spans="1:6" s="23" customFormat="1" ht="12.75">
      <c r="A29" s="33"/>
      <c r="B29" s="35"/>
      <c r="C29" s="32"/>
      <c r="D29" s="32"/>
      <c r="E29" s="51"/>
      <c r="F29" s="51"/>
    </row>
    <row r="30" spans="1:6" s="23" customFormat="1" ht="12.75">
      <c r="A30" s="33"/>
      <c r="B30" s="35"/>
      <c r="C30" s="32"/>
      <c r="D30" s="32"/>
      <c r="E30" s="51"/>
      <c r="F30" s="51"/>
    </row>
    <row r="31" spans="1:6" s="23" customFormat="1" ht="12.75">
      <c r="A31" s="33"/>
      <c r="B31" s="35"/>
      <c r="C31" s="32"/>
      <c r="D31" s="32"/>
      <c r="E31" s="51"/>
      <c r="F31" s="51"/>
    </row>
    <row r="32" spans="1:6" s="3" customFormat="1" ht="21.75" customHeight="1">
      <c r="A32" s="119"/>
      <c r="B32" s="64" t="s">
        <v>127</v>
      </c>
      <c r="C32" s="119"/>
      <c r="D32" s="119"/>
      <c r="E32" s="118"/>
      <c r="F32" s="68">
        <f>SUM(F13:F29)</f>
        <v>46848.46399999999</v>
      </c>
    </row>
    <row r="33" spans="1:6" s="3" customFormat="1" ht="12.75">
      <c r="A33" s="117"/>
      <c r="B33" s="94"/>
      <c r="C33" s="94"/>
      <c r="D33" s="94"/>
      <c r="E33" s="87"/>
      <c r="F33" s="87"/>
    </row>
  </sheetData>
  <mergeCells count="5">
    <mergeCell ref="A1:F5"/>
    <mergeCell ref="D10:F10"/>
    <mergeCell ref="A6:B6"/>
    <mergeCell ref="C6:F7"/>
    <mergeCell ref="A9:F9"/>
  </mergeCells>
  <printOptions/>
  <pageMargins left="1.03125" right="0.7086614173228347" top="0.7480314960629921" bottom="0.7480314960629921" header="0.31496062992125984" footer="0.31496062992125984"/>
  <pageSetup horizontalDpi="600" verticalDpi="600" orientation="landscape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view="pageBreakPreview" zoomScale="70" zoomScaleSheetLayoutView="70" workbookViewId="0" topLeftCell="A1">
      <selection activeCell="D21" sqref="D21"/>
    </sheetView>
  </sheetViews>
  <sheetFormatPr defaultColWidth="8.8515625" defaultRowHeight="12.75"/>
  <cols>
    <col min="1" max="1" width="4.421875" style="113" bestFit="1" customWidth="1"/>
    <col min="2" max="2" width="73.140625" style="94" customWidth="1"/>
    <col min="3" max="3" width="14.28125" style="91" customWidth="1"/>
    <col min="4" max="4" width="17.28125" style="91" customWidth="1"/>
    <col min="5" max="5" width="16.00390625" style="114" customWidth="1"/>
    <col min="6" max="6" width="18.421875" style="114" customWidth="1"/>
    <col min="7" max="16384" width="8.8515625" style="1" customWidth="1"/>
  </cols>
  <sheetData>
    <row r="1" spans="1:6" s="3" customFormat="1" ht="13.15" customHeight="1">
      <c r="A1" s="166" t="s">
        <v>4</v>
      </c>
      <c r="B1" s="166"/>
      <c r="C1" s="166"/>
      <c r="D1" s="166"/>
      <c r="E1" s="166"/>
      <c r="F1" s="166"/>
    </row>
    <row r="2" spans="1:6" s="3" customFormat="1" ht="13.15" customHeight="1">
      <c r="A2" s="166"/>
      <c r="B2" s="166"/>
      <c r="C2" s="166"/>
      <c r="D2" s="166"/>
      <c r="E2" s="166"/>
      <c r="F2" s="166"/>
    </row>
    <row r="3" spans="1:6" s="3" customFormat="1" ht="13.15" customHeight="1">
      <c r="A3" s="166"/>
      <c r="B3" s="166"/>
      <c r="C3" s="166"/>
      <c r="D3" s="166"/>
      <c r="E3" s="166"/>
      <c r="F3" s="166"/>
    </row>
    <row r="4" spans="1:6" s="3" customFormat="1" ht="13.15" customHeight="1">
      <c r="A4" s="166"/>
      <c r="B4" s="166"/>
      <c r="C4" s="166"/>
      <c r="D4" s="166"/>
      <c r="E4" s="166"/>
      <c r="F4" s="166"/>
    </row>
    <row r="5" spans="1:6" s="3" customFormat="1" ht="13.15" customHeight="1">
      <c r="A5" s="166"/>
      <c r="B5" s="166"/>
      <c r="C5" s="166"/>
      <c r="D5" s="166"/>
      <c r="E5" s="166"/>
      <c r="F5" s="166"/>
    </row>
    <row r="6" spans="1:6" s="3" customFormat="1" ht="15">
      <c r="A6" s="158" t="s">
        <v>5</v>
      </c>
      <c r="B6" s="158"/>
      <c r="C6" s="167" t="s">
        <v>193</v>
      </c>
      <c r="D6" s="167"/>
      <c r="E6" s="167"/>
      <c r="F6" s="167"/>
    </row>
    <row r="7" spans="1:6" s="3" customFormat="1" ht="3.75" customHeight="1">
      <c r="A7" s="75"/>
      <c r="B7" s="75"/>
      <c r="C7" s="167"/>
      <c r="D7" s="167"/>
      <c r="E7" s="167"/>
      <c r="F7" s="167"/>
    </row>
    <row r="8" spans="1:6" s="3" customFormat="1" ht="12.75" customHeight="1">
      <c r="A8" s="19"/>
      <c r="B8" s="19"/>
      <c r="C8" s="19"/>
      <c r="D8" s="19"/>
      <c r="E8" s="69"/>
      <c r="F8" s="69"/>
    </row>
    <row r="9" spans="1:6" s="3" customFormat="1" ht="23.25" customHeight="1">
      <c r="A9" s="159" t="s">
        <v>7</v>
      </c>
      <c r="B9" s="160"/>
      <c r="C9" s="160"/>
      <c r="D9" s="160"/>
      <c r="E9" s="160"/>
      <c r="F9" s="160"/>
    </row>
    <row r="10" spans="1:6" s="3" customFormat="1" ht="39.75" customHeight="1">
      <c r="A10" s="16" t="s">
        <v>1</v>
      </c>
      <c r="B10" s="16" t="s">
        <v>2</v>
      </c>
      <c r="C10" s="16" t="s">
        <v>3</v>
      </c>
      <c r="D10" s="16" t="s">
        <v>0</v>
      </c>
      <c r="E10" s="16" t="s">
        <v>118</v>
      </c>
      <c r="F10" s="16" t="s">
        <v>119</v>
      </c>
    </row>
    <row r="11" spans="1:6" s="3" customFormat="1" ht="14.25" customHeight="1">
      <c r="A11" s="21"/>
      <c r="B11" s="70" t="s">
        <v>35</v>
      </c>
      <c r="C11" s="9"/>
      <c r="D11" s="15"/>
      <c r="E11" s="49"/>
      <c r="F11" s="49"/>
    </row>
    <row r="12" spans="1:6" s="6" customFormat="1" ht="12.75">
      <c r="A12" s="21">
        <v>1</v>
      </c>
      <c r="B12" s="11" t="s">
        <v>194</v>
      </c>
      <c r="C12" s="9" t="s">
        <v>129</v>
      </c>
      <c r="D12" s="89">
        <v>1</v>
      </c>
      <c r="E12" s="109">
        <v>1200</v>
      </c>
      <c r="F12" s="50">
        <f aca="true" t="shared" si="0" ref="F12:F17">E12*D12</f>
        <v>1200</v>
      </c>
    </row>
    <row r="13" spans="1:6" s="6" customFormat="1" ht="12.75">
      <c r="A13" s="21">
        <v>2</v>
      </c>
      <c r="B13" s="4" t="s">
        <v>197</v>
      </c>
      <c r="C13" s="21" t="s">
        <v>18</v>
      </c>
      <c r="D13" s="145">
        <v>108.1</v>
      </c>
      <c r="E13" s="43">
        <v>1.48</v>
      </c>
      <c r="F13" s="146">
        <f>E13*D13</f>
        <v>159.988</v>
      </c>
    </row>
    <row r="14" spans="1:6" s="6" customFormat="1" ht="12.75">
      <c r="A14" s="21">
        <v>3</v>
      </c>
      <c r="B14" s="4" t="s">
        <v>196</v>
      </c>
      <c r="C14" s="21" t="s">
        <v>10</v>
      </c>
      <c r="D14" s="145">
        <v>1.73</v>
      </c>
      <c r="E14" s="43">
        <v>88.2</v>
      </c>
      <c r="F14" s="146">
        <f t="shared" si="0"/>
        <v>152.586</v>
      </c>
    </row>
    <row r="15" spans="1:6" s="6" customFormat="1" ht="12.75">
      <c r="A15" s="21">
        <v>4</v>
      </c>
      <c r="B15" s="4" t="s">
        <v>203</v>
      </c>
      <c r="C15" s="21" t="s">
        <v>10</v>
      </c>
      <c r="D15" s="145">
        <v>1.73</v>
      </c>
      <c r="E15" s="43">
        <v>152</v>
      </c>
      <c r="F15" s="146">
        <f t="shared" si="0"/>
        <v>262.96</v>
      </c>
    </row>
    <row r="16" spans="1:6" s="6" customFormat="1" ht="12.75">
      <c r="A16" s="21">
        <v>5</v>
      </c>
      <c r="B16" s="4" t="s">
        <v>217</v>
      </c>
      <c r="C16" s="21" t="s">
        <v>129</v>
      </c>
      <c r="D16" s="145">
        <v>500</v>
      </c>
      <c r="E16" s="43">
        <v>1.05</v>
      </c>
      <c r="F16" s="146">
        <f>E16*D16</f>
        <v>525</v>
      </c>
    </row>
    <row r="17" spans="1:6" s="6" customFormat="1" ht="12.75">
      <c r="A17" s="21">
        <v>6</v>
      </c>
      <c r="B17" s="4" t="s">
        <v>218</v>
      </c>
      <c r="C17" s="21" t="s">
        <v>62</v>
      </c>
      <c r="D17" s="145">
        <v>104.6</v>
      </c>
      <c r="E17" s="43">
        <v>1.52</v>
      </c>
      <c r="F17" s="146">
        <f t="shared" si="0"/>
        <v>158.992</v>
      </c>
    </row>
    <row r="18" spans="1:6" s="6" customFormat="1" ht="13.5" customHeight="1">
      <c r="A18" s="21">
        <v>7</v>
      </c>
      <c r="B18" s="4" t="s">
        <v>198</v>
      </c>
      <c r="C18" s="21" t="s">
        <v>10</v>
      </c>
      <c r="D18" s="145">
        <v>7.79</v>
      </c>
      <c r="E18" s="43">
        <v>26.5</v>
      </c>
      <c r="F18" s="146">
        <f>E18*D18</f>
        <v>206.435</v>
      </c>
    </row>
    <row r="19" spans="1:6" s="6" customFormat="1" ht="12.75">
      <c r="A19" s="21"/>
      <c r="B19" s="11"/>
      <c r="C19" s="9"/>
      <c r="D19" s="89"/>
      <c r="E19" s="109"/>
      <c r="F19" s="50"/>
    </row>
    <row r="20" spans="1:6" s="23" customFormat="1" ht="15">
      <c r="A20" s="110"/>
      <c r="B20" s="64" t="s">
        <v>127</v>
      </c>
      <c r="C20" s="88"/>
      <c r="D20" s="88"/>
      <c r="E20" s="108"/>
      <c r="F20" s="68">
        <f>SUM(F12:F18)</f>
        <v>2665.9610000000002</v>
      </c>
    </row>
    <row r="21" spans="1:6" s="23" customFormat="1" ht="12.75">
      <c r="A21" s="111"/>
      <c r="B21" s="94"/>
      <c r="C21" s="91"/>
      <c r="D21" s="91"/>
      <c r="E21" s="112"/>
      <c r="F21" s="112"/>
    </row>
    <row r="22" spans="1:6" s="23" customFormat="1" ht="12.75">
      <c r="A22" s="111"/>
      <c r="B22" s="94"/>
      <c r="C22" s="91"/>
      <c r="D22" s="91"/>
      <c r="E22" s="112"/>
      <c r="F22" s="112"/>
    </row>
    <row r="23" spans="1:6" s="23" customFormat="1" ht="12.75">
      <c r="A23" s="111"/>
      <c r="B23" s="94"/>
      <c r="C23" s="91"/>
      <c r="D23" s="91"/>
      <c r="E23" s="112"/>
      <c r="F23" s="112"/>
    </row>
    <row r="24" spans="1:6" s="23" customFormat="1" ht="12.75">
      <c r="A24" s="111"/>
      <c r="B24" s="94"/>
      <c r="C24" s="91"/>
      <c r="D24" s="91"/>
      <c r="E24" s="112"/>
      <c r="F24" s="112"/>
    </row>
    <row r="25" spans="1:6" s="23" customFormat="1" ht="12.75">
      <c r="A25" s="111"/>
      <c r="B25" s="94"/>
      <c r="C25" s="91"/>
      <c r="D25" s="91"/>
      <c r="E25" s="112"/>
      <c r="F25" s="112"/>
    </row>
    <row r="26" spans="1:6" s="23" customFormat="1" ht="12.75">
      <c r="A26" s="111"/>
      <c r="B26" s="94"/>
      <c r="C26" s="91"/>
      <c r="D26" s="91"/>
      <c r="E26" s="112"/>
      <c r="F26" s="112"/>
    </row>
    <row r="27" spans="1:6" s="23" customFormat="1" ht="12.75">
      <c r="A27" s="111"/>
      <c r="B27" s="94"/>
      <c r="C27" s="91"/>
      <c r="D27" s="91"/>
      <c r="E27" s="112"/>
      <c r="F27" s="112"/>
    </row>
    <row r="28" spans="1:6" s="2" customFormat="1" ht="12.75">
      <c r="A28" s="111"/>
      <c r="B28" s="94"/>
      <c r="C28" s="91"/>
      <c r="D28" s="91"/>
      <c r="E28" s="112"/>
      <c r="F28" s="112"/>
    </row>
  </sheetData>
  <mergeCells count="4">
    <mergeCell ref="A1:F5"/>
    <mergeCell ref="A6:B6"/>
    <mergeCell ref="C6:F7"/>
    <mergeCell ref="A9:F9"/>
  </mergeCells>
  <printOptions/>
  <pageMargins left="1.03125" right="0.7086614173228347" top="0.7480314960629921" bottom="0.7480314960629921" header="0.31496062992125984" footer="0.31496062992125984"/>
  <pageSetup horizontalDpi="600" verticalDpi="600" orientation="landscape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BreakPreview" zoomScaleSheetLayoutView="100" workbookViewId="0" topLeftCell="A1">
      <selection activeCell="E16" sqref="E16"/>
    </sheetView>
  </sheetViews>
  <sheetFormatPr defaultColWidth="9.140625" defaultRowHeight="12.75"/>
  <cols>
    <col min="1" max="1" width="3.8515625" style="61" bestFit="1" customWidth="1"/>
    <col min="2" max="2" width="48.421875" style="61" bestFit="1" customWidth="1"/>
    <col min="3" max="3" width="4.140625" style="61" bestFit="1" customWidth="1"/>
    <col min="4" max="4" width="25.140625" style="73" customWidth="1"/>
    <col min="5" max="5" width="14.00390625" style="0" customWidth="1"/>
    <col min="6" max="6" width="13.57421875" style="0" bestFit="1" customWidth="1"/>
  </cols>
  <sheetData>
    <row r="1" spans="1:4" s="65" customFormat="1" ht="12.75" customHeight="1">
      <c r="A1" s="171" t="s">
        <v>130</v>
      </c>
      <c r="B1" s="171"/>
      <c r="C1" s="171"/>
      <c r="D1" s="171"/>
    </row>
    <row r="2" spans="1:4" s="65" customFormat="1" ht="21" customHeight="1">
      <c r="A2" s="171"/>
      <c r="B2" s="171"/>
      <c r="C2" s="171"/>
      <c r="D2" s="171"/>
    </row>
    <row r="3" spans="1:4" s="65" customFormat="1" ht="12.75">
      <c r="A3" s="172" t="s">
        <v>124</v>
      </c>
      <c r="B3" s="172"/>
      <c r="C3" s="172"/>
      <c r="D3" s="172"/>
    </row>
    <row r="4" spans="1:4" s="65" customFormat="1" ht="12.75">
      <c r="A4" s="42"/>
      <c r="B4" s="42"/>
      <c r="C4" s="42"/>
      <c r="D4" s="126" t="s">
        <v>246</v>
      </c>
    </row>
    <row r="5" spans="1:4" s="65" customFormat="1" ht="15.75">
      <c r="A5" s="52" t="s">
        <v>1</v>
      </c>
      <c r="B5" s="52" t="s">
        <v>131</v>
      </c>
      <c r="C5" s="52"/>
      <c r="D5" s="62" t="s">
        <v>125</v>
      </c>
    </row>
    <row r="6" spans="1:4" s="65" customFormat="1" ht="12.75">
      <c r="A6" s="53"/>
      <c r="B6" s="54" t="s">
        <v>132</v>
      </c>
      <c r="C6" s="53"/>
      <c r="D6" s="53"/>
    </row>
    <row r="7" spans="1:4" s="65" customFormat="1" ht="15.75" customHeight="1">
      <c r="A7" s="83">
        <v>1</v>
      </c>
      <c r="B7" s="83" t="s">
        <v>133</v>
      </c>
      <c r="C7" s="84" t="s">
        <v>134</v>
      </c>
      <c r="D7" s="63">
        <f>ВиК!F58</f>
        <v>24491.219999999994</v>
      </c>
    </row>
    <row r="8" spans="1:4" s="65" customFormat="1" ht="12.75">
      <c r="A8" s="83"/>
      <c r="B8" s="83" t="s">
        <v>209</v>
      </c>
      <c r="C8" s="84" t="s">
        <v>134</v>
      </c>
      <c r="D8" s="63">
        <f>'ВиК- монтаж и демонтаж'!F20</f>
        <v>2665.9610000000002</v>
      </c>
    </row>
    <row r="9" spans="1:4" s="65" customFormat="1" ht="12.75">
      <c r="A9" s="83">
        <v>2</v>
      </c>
      <c r="B9" s="83" t="s">
        <v>135</v>
      </c>
      <c r="C9" s="84" t="s">
        <v>134</v>
      </c>
      <c r="D9" s="63">
        <f>Архитектура!F28</f>
        <v>151637.24</v>
      </c>
    </row>
    <row r="10" spans="1:4" s="65" customFormat="1" ht="15.75" customHeight="1">
      <c r="A10" s="83"/>
      <c r="B10" s="83" t="s">
        <v>213</v>
      </c>
      <c r="C10" s="84" t="s">
        <v>134</v>
      </c>
      <c r="D10" s="63">
        <f>Архитектура!F34</f>
        <v>62327.24</v>
      </c>
    </row>
    <row r="11" spans="1:4" s="65" customFormat="1" ht="12.75">
      <c r="A11" s="83">
        <v>3</v>
      </c>
      <c r="B11" s="83" t="s">
        <v>136</v>
      </c>
      <c r="C11" s="84" t="s">
        <v>134</v>
      </c>
      <c r="D11" s="63">
        <f>Конструкция!F20</f>
        <v>13745.192</v>
      </c>
    </row>
    <row r="12" spans="1:4" s="65" customFormat="1" ht="12.75">
      <c r="A12" s="83">
        <v>4</v>
      </c>
      <c r="B12" s="83" t="s">
        <v>137</v>
      </c>
      <c r="C12" s="84" t="s">
        <v>134</v>
      </c>
      <c r="D12" s="63">
        <f>'ОВиК '!F205</f>
        <v>103475.03000000004</v>
      </c>
    </row>
    <row r="13" spans="1:4" s="65" customFormat="1" ht="14.25" customHeight="1">
      <c r="A13" s="83">
        <v>5</v>
      </c>
      <c r="B13" s="83" t="s">
        <v>138</v>
      </c>
      <c r="C13" s="84" t="s">
        <v>134</v>
      </c>
      <c r="D13" s="63">
        <v>0</v>
      </c>
    </row>
    <row r="14" spans="1:4" s="65" customFormat="1" ht="12.75">
      <c r="A14" s="83">
        <v>6</v>
      </c>
      <c r="B14" s="83" t="s">
        <v>139</v>
      </c>
      <c r="C14" s="84" t="s">
        <v>134</v>
      </c>
      <c r="D14" s="63">
        <f>'ЕЛ '!F32</f>
        <v>46848.46399999999</v>
      </c>
    </row>
    <row r="15" spans="1:4" s="65" customFormat="1" ht="12.75">
      <c r="A15" s="83">
        <v>7</v>
      </c>
      <c r="B15" s="83" t="s">
        <v>140</v>
      </c>
      <c r="C15" s="84" t="s">
        <v>134</v>
      </c>
      <c r="D15" s="63">
        <v>0</v>
      </c>
    </row>
    <row r="16" spans="1:4" s="65" customFormat="1" ht="12.75">
      <c r="A16" s="83">
        <v>8</v>
      </c>
      <c r="B16" s="83" t="s">
        <v>141</v>
      </c>
      <c r="C16" s="84" t="s">
        <v>134</v>
      </c>
      <c r="D16" s="63">
        <v>0</v>
      </c>
    </row>
    <row r="17" spans="1:4" s="65" customFormat="1" ht="15.75">
      <c r="A17" s="83"/>
      <c r="B17" s="85" t="s">
        <v>142</v>
      </c>
      <c r="C17" s="82" t="s">
        <v>134</v>
      </c>
      <c r="D17" s="86">
        <f>SUM(D7:D16)</f>
        <v>405190.347</v>
      </c>
    </row>
    <row r="18" spans="1:4" s="65" customFormat="1" ht="15.75">
      <c r="A18" s="81"/>
      <c r="B18" s="85" t="s">
        <v>143</v>
      </c>
      <c r="C18" s="82" t="s">
        <v>134</v>
      </c>
      <c r="D18" s="86">
        <v>0</v>
      </c>
    </row>
    <row r="19" spans="1:4" s="65" customFormat="1" ht="15.75">
      <c r="A19" s="81"/>
      <c r="B19" s="135" t="s">
        <v>24</v>
      </c>
      <c r="C19" s="82"/>
      <c r="D19" s="86"/>
    </row>
    <row r="20" spans="1:4" s="65" customFormat="1" ht="12.75">
      <c r="A20" s="83"/>
      <c r="B20" s="83" t="s">
        <v>144</v>
      </c>
      <c r="C20" s="84" t="s">
        <v>134</v>
      </c>
      <c r="D20" s="63">
        <v>25000</v>
      </c>
    </row>
    <row r="21" spans="1:4" s="65" customFormat="1" ht="12.75">
      <c r="A21" s="53"/>
      <c r="B21" s="53" t="s">
        <v>145</v>
      </c>
      <c r="C21" s="54" t="s">
        <v>134</v>
      </c>
      <c r="D21" s="63"/>
    </row>
    <row r="22" spans="1:4" s="65" customFormat="1" ht="30">
      <c r="A22" s="53"/>
      <c r="B22" s="59" t="s">
        <v>146</v>
      </c>
      <c r="C22" s="54" t="s">
        <v>134</v>
      </c>
      <c r="D22" s="63"/>
    </row>
    <row r="23" spans="1:6" s="65" customFormat="1" ht="15.75">
      <c r="A23" s="39"/>
      <c r="B23" s="56" t="s">
        <v>147</v>
      </c>
      <c r="C23" s="57" t="s">
        <v>134</v>
      </c>
      <c r="D23" s="58">
        <f>D17+D18+D20+D21+D22</f>
        <v>430190.347</v>
      </c>
      <c r="F23" s="136"/>
    </row>
    <row r="24" spans="1:4" s="65" customFormat="1" ht="12.75">
      <c r="A24" s="60"/>
      <c r="B24" s="60" t="s">
        <v>148</v>
      </c>
      <c r="C24" s="40" t="s">
        <v>134</v>
      </c>
      <c r="D24" s="55">
        <f>0.2*D23</f>
        <v>86038.06940000001</v>
      </c>
    </row>
    <row r="25" spans="1:4" s="65" customFormat="1" ht="15.75">
      <c r="A25" s="60"/>
      <c r="B25" s="56" t="s">
        <v>149</v>
      </c>
      <c r="C25" s="57" t="s">
        <v>134</v>
      </c>
      <c r="D25" s="58">
        <f>D24+D23</f>
        <v>516228.4164</v>
      </c>
    </row>
    <row r="26" spans="1:4" s="65" customFormat="1" ht="12.75">
      <c r="A26" s="61"/>
      <c r="B26" s="61"/>
      <c r="C26" s="61"/>
      <c r="D26" s="73"/>
    </row>
  </sheetData>
  <mergeCells count="2">
    <mergeCell ref="A1:D2"/>
    <mergeCell ref="A3:D3"/>
  </mergeCells>
  <printOptions/>
  <pageMargins left="0.7" right="0.7" top="0.75" bottom="0.75" header="0.3" footer="0.3"/>
  <pageSetup horizontalDpi="600" verticalDpi="600" orientation="portrait" paperSize="9" scale="10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2016-05-20T06:17:15Z</cp:lastPrinted>
  <dcterms:created xsi:type="dcterms:W3CDTF">2015-07-28T08:31:50Z</dcterms:created>
  <dcterms:modified xsi:type="dcterms:W3CDTF">2016-06-27T11:11:42Z</dcterms:modified>
  <cp:category/>
  <cp:version/>
  <cp:contentType/>
  <cp:contentStatus/>
</cp:coreProperties>
</file>